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DieseArbeitsmappe" autoCompressPictures="0"/>
  <mc:AlternateContent xmlns:mc="http://schemas.openxmlformats.org/markup-compatibility/2006">
    <mc:Choice Requires="x15">
      <x15ac:absPath xmlns:x15ac="http://schemas.microsoft.com/office/spreadsheetml/2010/11/ac" url="C:\Users\YPR0000\Documents\CIRCULARES\"/>
    </mc:Choice>
  </mc:AlternateContent>
  <xr:revisionPtr revIDLastSave="0" documentId="8_{0591153C-1D0A-4248-B406-D85E26FC8B63}" xr6:coauthVersionLast="45" xr6:coauthVersionMax="45" xr10:uidLastSave="{00000000-0000-0000-0000-000000000000}"/>
  <bookViews>
    <workbookView xWindow="-120" yWindow="-120" windowWidth="20730" windowHeight="11160" xr2:uid="{00000000-000D-0000-FFFF-FFFF00000000}"/>
  </bookViews>
  <sheets>
    <sheet name="Verificadores EbA" sheetId="2"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_1"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C298" i="2" l="1"/>
  <c r="AC292" i="2"/>
  <c r="AC294" i="2"/>
  <c r="AC296" i="2"/>
  <c r="AC285" i="2"/>
  <c r="AC290" i="2"/>
  <c r="AB300" i="2" s="1"/>
  <c r="AE280" i="2"/>
  <c r="AD280" i="2"/>
  <c r="AD163" i="2"/>
  <c r="AC15" i="2"/>
  <c r="AC9" i="2"/>
  <c r="AE273" i="2"/>
  <c r="AD273" i="2"/>
  <c r="AE269" i="2"/>
  <c r="AD269" i="2"/>
  <c r="AE258" i="2"/>
  <c r="AD258" i="2"/>
  <c r="AE249" i="2"/>
  <c r="AD249" i="2"/>
  <c r="AE238" i="2"/>
  <c r="AD238" i="2"/>
  <c r="AE227" i="2"/>
  <c r="AD227" i="2"/>
  <c r="AE194" i="2"/>
  <c r="AD194" i="2"/>
  <c r="AE183" i="2"/>
  <c r="AD183" i="2"/>
  <c r="AE172" i="2"/>
  <c r="AD172" i="2"/>
  <c r="AE163" i="2"/>
  <c r="AE156" i="2"/>
  <c r="AD156" i="2"/>
  <c r="AE152" i="2"/>
  <c r="AD152" i="2"/>
  <c r="AE143" i="2"/>
  <c r="AD143" i="2"/>
  <c r="AE138" i="2"/>
  <c r="AD138" i="2"/>
  <c r="AE132" i="2"/>
  <c r="AD132" i="2"/>
  <c r="AE125" i="2"/>
  <c r="AD125" i="2"/>
  <c r="AE121" i="2"/>
  <c r="AD121" i="2"/>
  <c r="AE110" i="2"/>
  <c r="AD110" i="2"/>
  <c r="AE99" i="2"/>
  <c r="AD99" i="2"/>
  <c r="AE88" i="2"/>
  <c r="AD88" i="2"/>
  <c r="AE79" i="2"/>
  <c r="AD79" i="2"/>
  <c r="AE70" i="2"/>
  <c r="AD70" i="2"/>
  <c r="AE59" i="2"/>
  <c r="AD59" i="2"/>
  <c r="AE41" i="2"/>
  <c r="AD41" i="2"/>
  <c r="AE36" i="2"/>
  <c r="AD36" i="2"/>
  <c r="AE30" i="2"/>
  <c r="AD30" i="2"/>
  <c r="AE25" i="2"/>
  <c r="AD25" i="2"/>
  <c r="AE23" i="2"/>
  <c r="AF23" i="2" s="1"/>
  <c r="AC22" i="2" s="1"/>
  <c r="AB28" i="2" s="1"/>
  <c r="AD23" i="2"/>
  <c r="AE19" i="2"/>
  <c r="AD19" i="2"/>
  <c r="AF143" i="2"/>
  <c r="AF138" i="2"/>
  <c r="AC210" i="2"/>
  <c r="AE205" i="2"/>
  <c r="AD205" i="2"/>
  <c r="AE8" i="2"/>
  <c r="AD8" i="2"/>
  <c r="AF8" i="2"/>
  <c r="AF273" i="2"/>
  <c r="AC272" i="2"/>
  <c r="AC135" i="2"/>
  <c r="AF227" i="2"/>
  <c r="AC226" i="2"/>
  <c r="AC265" i="2"/>
  <c r="AC11" i="2"/>
  <c r="AC13" i="2"/>
  <c r="AF59" i="2"/>
  <c r="AC58" i="2"/>
  <c r="AC287" i="2"/>
  <c r="AC283" i="2"/>
  <c r="AC281" i="2"/>
  <c r="AC270" i="2"/>
  <c r="AC276" i="2"/>
  <c r="AC274" i="2"/>
  <c r="AF269" i="2"/>
  <c r="AC268" i="2"/>
  <c r="AC263" i="2"/>
  <c r="AC261" i="2"/>
  <c r="AC259" i="2"/>
  <c r="AC254" i="2"/>
  <c r="AC252" i="2"/>
  <c r="AC250" i="2"/>
  <c r="AC243" i="2"/>
  <c r="AC241" i="2"/>
  <c r="AC245" i="2"/>
  <c r="AC239" i="2"/>
  <c r="AF238" i="2"/>
  <c r="AC237" i="2"/>
  <c r="AC228" i="2"/>
  <c r="AC234" i="2"/>
  <c r="AC232" i="2"/>
  <c r="AC230" i="2"/>
  <c r="AC223" i="2"/>
  <c r="AC215" i="2"/>
  <c r="AC221" i="2"/>
  <c r="AC219" i="2"/>
  <c r="AC217" i="2"/>
  <c r="AC212" i="2"/>
  <c r="AC208" i="2"/>
  <c r="AC206" i="2"/>
  <c r="AF205" i="2"/>
  <c r="AC204" i="2"/>
  <c r="AC199" i="2"/>
  <c r="AC195" i="2"/>
  <c r="AC201" i="2"/>
  <c r="AC197" i="2"/>
  <c r="AF194" i="2"/>
  <c r="AC193" i="2"/>
  <c r="AC186" i="2"/>
  <c r="AC184" i="2"/>
  <c r="AC190" i="2"/>
  <c r="AC188" i="2"/>
  <c r="AC179" i="2"/>
  <c r="AC173" i="2"/>
  <c r="AC175" i="2"/>
  <c r="AC177" i="2"/>
  <c r="AC164" i="2"/>
  <c r="AC168" i="2"/>
  <c r="AC166" i="2"/>
  <c r="AC159" i="2"/>
  <c r="AF156" i="2"/>
  <c r="AC155" i="2"/>
  <c r="AC157" i="2"/>
  <c r="AC153" i="2"/>
  <c r="AF152" i="2"/>
  <c r="AC151" i="2"/>
  <c r="AC148" i="2"/>
  <c r="AC146" i="2"/>
  <c r="AC144" i="2"/>
  <c r="AC139" i="2"/>
  <c r="AC133" i="2"/>
  <c r="AC128" i="2"/>
  <c r="AC126" i="2"/>
  <c r="AF125" i="2"/>
  <c r="AC124" i="2"/>
  <c r="AC122" i="2"/>
  <c r="AC113" i="2"/>
  <c r="AC117" i="2"/>
  <c r="AC115" i="2"/>
  <c r="AC111" i="2"/>
  <c r="AF110" i="2"/>
  <c r="AC109" i="2"/>
  <c r="AC104" i="2"/>
  <c r="AC102" i="2"/>
  <c r="AC106" i="2"/>
  <c r="AC100" i="2"/>
  <c r="AF99" i="2"/>
  <c r="AC98" i="2"/>
  <c r="AC93" i="2"/>
  <c r="AC95" i="2"/>
  <c r="AC91" i="2"/>
  <c r="AC89" i="2"/>
  <c r="AF88" i="2"/>
  <c r="AC87" i="2"/>
  <c r="AC84" i="2"/>
  <c r="AC82" i="2"/>
  <c r="AC80" i="2"/>
  <c r="AC75" i="2"/>
  <c r="AC73" i="2"/>
  <c r="AC71" i="2"/>
  <c r="AF70" i="2"/>
  <c r="AC69" i="2"/>
  <c r="AC66" i="2"/>
  <c r="AC64" i="2"/>
  <c r="AC62" i="2"/>
  <c r="AC60" i="2"/>
  <c r="AC46" i="2"/>
  <c r="AC42" i="2"/>
  <c r="AC49" i="2"/>
  <c r="AC51" i="2"/>
  <c r="AC53" i="2"/>
  <c r="AC55" i="2"/>
  <c r="AC44" i="2"/>
  <c r="AF41" i="2"/>
  <c r="AC40" i="2"/>
  <c r="AF36" i="2"/>
  <c r="AC35" i="2"/>
  <c r="AC37" i="2"/>
  <c r="AC31" i="2"/>
  <c r="AC33" i="2"/>
  <c r="AF30" i="2"/>
  <c r="AC29" i="2"/>
  <c r="AC26" i="2"/>
  <c r="AF25" i="2"/>
  <c r="AC24" i="2"/>
  <c r="AF19" i="2"/>
  <c r="AC18" i="2"/>
  <c r="AC20" i="2"/>
  <c r="AB203" i="2"/>
  <c r="AB108" i="2"/>
  <c r="AB57" i="2"/>
  <c r="AB236" i="2"/>
  <c r="AB48" i="2"/>
  <c r="AB247" i="2"/>
  <c r="AF280" i="2"/>
  <c r="AC279" i="2"/>
  <c r="AB289" i="2"/>
  <c r="AB225" i="2"/>
  <c r="AB77" i="2"/>
  <c r="AB97" i="2"/>
  <c r="AF258" i="2"/>
  <c r="AC257" i="2"/>
  <c r="AB267" i="2"/>
  <c r="AF121" i="2"/>
  <c r="AC120" i="2"/>
  <c r="AB130" i="2"/>
  <c r="AF172" i="2"/>
  <c r="AC171" i="2"/>
  <c r="AB181" i="2"/>
  <c r="AF249" i="2"/>
  <c r="AC248" i="2"/>
  <c r="AB256" i="2"/>
  <c r="AF132" i="2"/>
  <c r="AC131" i="2"/>
  <c r="AF183" i="2"/>
  <c r="AC182" i="2"/>
  <c r="AB192" i="2"/>
  <c r="AF79" i="2"/>
  <c r="AC78" i="2"/>
  <c r="AB86" i="2"/>
  <c r="AB68" i="2"/>
  <c r="AB119" i="2"/>
  <c r="AF163" i="2"/>
  <c r="AC162" i="2"/>
  <c r="AB170" i="2"/>
  <c r="AC142" i="2"/>
  <c r="AB150" i="2"/>
  <c r="AB161" i="2"/>
  <c r="AB214" i="2"/>
  <c r="AC7" i="2"/>
  <c r="AB39" i="2"/>
  <c r="AB278" i="2"/>
  <c r="AC137" i="2"/>
  <c r="AB141" i="2"/>
  <c r="AB17" i="2"/>
</calcChain>
</file>

<file path=xl/sharedStrings.xml><?xml version="1.0" encoding="utf-8"?>
<sst xmlns="http://schemas.openxmlformats.org/spreadsheetml/2006/main" count="1091" uniqueCount="486">
  <si>
    <t>ANEXO 3- INFORMACIÓN SOLICITADA DURANTE LA VERIFICACIÓN</t>
  </si>
  <si>
    <t>Línea de microfinanzas para medidas de adaptación basadas en ecosistemas - MEbA</t>
  </si>
  <si>
    <t>si</t>
  </si>
  <si>
    <t>no</t>
  </si>
  <si>
    <t>Medida</t>
  </si>
  <si>
    <t>Pregunta</t>
  </si>
  <si>
    <t>Respuestas</t>
  </si>
  <si>
    <t>Qué verifica</t>
  </si>
  <si>
    <t>Modo de verificación</t>
  </si>
  <si>
    <t>Ponderación de la pregunta/observación</t>
  </si>
  <si>
    <t>Score</t>
  </si>
  <si>
    <t>Abonos orgánicos</t>
  </si>
  <si>
    <t>El lugar de producción cuenta con:</t>
  </si>
  <si>
    <t>Techo o plástico protector</t>
  </si>
  <si>
    <t>Superficie con poca pendiente</t>
  </si>
  <si>
    <t>Recolector de lixiviados</t>
  </si>
  <si>
    <t>Fácil acceso</t>
  </si>
  <si>
    <t>Termómetro</t>
  </si>
  <si>
    <t>Criba</t>
  </si>
  <si>
    <t>Acceso a agua</t>
  </si>
  <si>
    <t>Verifica elementos del sistéma</t>
  </si>
  <si>
    <t>Observar que existan al menos 3 elementos: techo o plástico protector, superficie con poca pendiente y recolección de lixiviados</t>
  </si>
  <si>
    <t>Check 1</t>
  </si>
  <si>
    <t>Check 2</t>
  </si>
  <si>
    <t>Result</t>
  </si>
  <si>
    <t>Check 1 counts if all criterios estan verdaderos; Check 2 calcula cuantos ademas estan verdaderos, si 1 mas mejora en un punto el reusltado, si son mas de uno, merjora en 2 puntos el reultado</t>
  </si>
  <si>
    <t>Resultado: el check 1 es o 3 o 0, el maximo del check 2 son 2 puntos; si un cliente no cumpla con lo basico, no recibe los tres puntos del check 1, el maximo que pueda tener entonces son 2 puntos</t>
  </si>
  <si>
    <t>El abono terminado tiene un color obscuro, textura granular, olor agradable y humedad apropiada</t>
  </si>
  <si>
    <t xml:space="preserve">Verifica implementación de la medida </t>
  </si>
  <si>
    <t>a)- Observar que tenga un color obscuro y olor agradable. b)-Tomar una cantidad del sustrato con el puño de una mano y aplicar fuerza, lo normal de un brazo, si salen de 8 a 10 gotas es que la humedad del abono es correcta.  (80 % de humedad aproximadamente).</t>
  </si>
  <si>
    <t>Aplicación o venta del abono</t>
  </si>
  <si>
    <t>Se aplica en predio</t>
  </si>
  <si>
    <t>Verifica operación</t>
  </si>
  <si>
    <t>Si el cliente vende el abono preguntar cuánto gana con la venta al mes y quiénes son sus clientes. Si lo aplica, verificar que en los lugares donde lo aplique, el suelo tenga abono, esté más oscuro o las plantas en buen estado.</t>
  </si>
  <si>
    <t>Se vende</t>
  </si>
  <si>
    <t>Ningun uso verificable</t>
  </si>
  <si>
    <t>Almacenamiento</t>
  </si>
  <si>
    <t>En costales</t>
  </si>
  <si>
    <t>Verifica eficiencia</t>
  </si>
  <si>
    <t>Observar que el abono terminado esté en costales o en una pila bajo techo.</t>
  </si>
  <si>
    <t>En un pila bajo techo</t>
  </si>
  <si>
    <t>En una pila expuesta al sol y lluvia</t>
  </si>
  <si>
    <t>En bolsas para venta al menudeo</t>
  </si>
  <si>
    <t>El productor recibió capacitación o asistencia técnica</t>
  </si>
  <si>
    <t>Si</t>
  </si>
  <si>
    <t>Verifica capacitación sobre la medida</t>
  </si>
  <si>
    <t>Se pide ver el certificado de capacitación o el reporte de asistencia técnica.</t>
  </si>
  <si>
    <t>No</t>
  </si>
  <si>
    <t>SCORE TOTAL DE LA IMPLEMENTACIÓN</t>
  </si>
  <si>
    <t>Agricultura orgánica</t>
  </si>
  <si>
    <t>El área de producción cuenta con:</t>
  </si>
  <si>
    <t>Almácigo</t>
  </si>
  <si>
    <t>Cerca viva o de alambre alrededor del cultivo</t>
  </si>
  <si>
    <t>Sistemas de riego eficientes con ferti-irrigación orgánica</t>
  </si>
  <si>
    <t>Invernadero</t>
  </si>
  <si>
    <t>Cultivos diversificados</t>
  </si>
  <si>
    <t>Observar que existan al menos 2 elementos: Almácigos y cerca viva o de alambre alrededor del cultivo</t>
  </si>
  <si>
    <t>Inició la acreditación o cuenta con certificado de agricultura orgánica</t>
  </si>
  <si>
    <t>sí</t>
  </si>
  <si>
    <t>Verifica implementación de la medida</t>
  </si>
  <si>
    <t>Se pide ver el certificado o el proceso de solicitud.</t>
  </si>
  <si>
    <t>Insumos para fertilizar el suelo</t>
  </si>
  <si>
    <t>Abonos orgánicos (composta, lombricomposta, bocashi)</t>
  </si>
  <si>
    <t>Te de hierbas o estiércol</t>
  </si>
  <si>
    <t>Biol (fertilizantes fermentados líquidos)</t>
  </si>
  <si>
    <t>Caldos minerales y harina de roca</t>
  </si>
  <si>
    <t>Procesados biodinámicos</t>
  </si>
  <si>
    <t>Biocarbón</t>
  </si>
  <si>
    <t xml:space="preserve">Agroquímicos </t>
  </si>
  <si>
    <t>Observar que existan al menos 2 insumos: Abonos orgánicos y te de hierbas o estiércol. Si aplica fertilizantes agroquímicos la medida queda descartada.</t>
  </si>
  <si>
    <t>El control de plagas se realiza con:</t>
  </si>
  <si>
    <t>Plantas repelentes y plantas hospederas</t>
  </si>
  <si>
    <t>Preparados vegetales, (te, fermentos, etc.)</t>
  </si>
  <si>
    <t>Control manual o mecánico</t>
  </si>
  <si>
    <t>Preparados minerales, (sulfato de cobra, azufre, etc.)</t>
  </si>
  <si>
    <t>Control biológico  (avispas, ácaros)</t>
  </si>
  <si>
    <t>Biopesticidas (preparados con vegetales y microorganismos)</t>
  </si>
  <si>
    <t>Rotación o asociación de cultivos</t>
  </si>
  <si>
    <t>Observar que existan al menos 3 controles: Plantas hospedarias y repelentes, preparados vegetales y control manual o mecánico.</t>
  </si>
  <si>
    <t>Apicultura</t>
  </si>
  <si>
    <t>La colmena cuenta con:</t>
  </si>
  <si>
    <t>Cámaras de cría</t>
  </si>
  <si>
    <t>Alzas melarias</t>
  </si>
  <si>
    <t>Techo de lámina</t>
  </si>
  <si>
    <t>Cera estampada en bastidores</t>
  </si>
  <si>
    <t>Tabla de vuelo</t>
  </si>
  <si>
    <t>Base de soporte</t>
  </si>
  <si>
    <t>Observar que existan al menos 4 elementos: Cámaras de cría, cera estampada en bastidores, alzas melarias y techo de lámina.</t>
  </si>
  <si>
    <t>Número de colmenas por ha</t>
  </si>
  <si>
    <t>entre 1 y 7 colmenas</t>
  </si>
  <si>
    <t>Contar la cantidad de colmenas y dividir este número entre las ha disponibles.</t>
  </si>
  <si>
    <t>entre 8 y 10 colmenas</t>
  </si>
  <si>
    <t>más de 11 colmenas</t>
  </si>
  <si>
    <t>Existen bebederos de agua limpia cerca</t>
  </si>
  <si>
    <t>Observar que exista agua y flores (melíferas) cerca del sitio.</t>
  </si>
  <si>
    <t>Productos del apiario</t>
  </si>
  <si>
    <t>Miel</t>
  </si>
  <si>
    <t>Cera</t>
  </si>
  <si>
    <t>Propóleo</t>
  </si>
  <si>
    <t>Jalea real</t>
  </si>
  <si>
    <t>Polen</t>
  </si>
  <si>
    <t>Veneno</t>
  </si>
  <si>
    <t>Observar que existan al menos 2 elementos: Miel y cera.</t>
  </si>
  <si>
    <t xml:space="preserve">El apicultor recibió capacitación o asistencia técnica </t>
  </si>
  <si>
    <t>Banco de semillas</t>
  </si>
  <si>
    <t>El lugar cuenta con:</t>
  </si>
  <si>
    <t>Un ambiente seco y fresco</t>
  </si>
  <si>
    <t>Frascos herméticos etiquetados</t>
  </si>
  <si>
    <t>Inventario de semillas</t>
  </si>
  <si>
    <t>Acceso controlado</t>
  </si>
  <si>
    <t>Área de secado</t>
  </si>
  <si>
    <t>Área para pruebas de germinación</t>
  </si>
  <si>
    <t>Observar que existan al menos 3 elementos;: Un ambiente seco y fresco, frascos herméticos etiquetados e inventario de semillas.</t>
  </si>
  <si>
    <t>Realizan pruebas de germinación y los resultados se registran en una bitácora</t>
  </si>
  <si>
    <t xml:space="preserve">Observar que se realice al menos una de las pruebas de germinación antes mencionadas y que los resultados se registren en una bitácora. </t>
  </si>
  <si>
    <t>Procedencia de la semilla</t>
  </si>
  <si>
    <t>Recolección del bosque nativo</t>
  </si>
  <si>
    <t>Preguntar al agricultor de donde proviene su semilla y si tiene registros que lo comprueben</t>
  </si>
  <si>
    <t>Compradas</t>
  </si>
  <si>
    <t>Trueque con otros bancos</t>
  </si>
  <si>
    <t>Cultivos endémicos locales</t>
  </si>
  <si>
    <t>El productor o asociación recibió capacitación o asistencia técnica</t>
  </si>
  <si>
    <t>Barreras rompe vientos</t>
  </si>
  <si>
    <t>Las especies están dispuestas en hileras</t>
  </si>
  <si>
    <t>Observar que la barrera ropevientos esté dispuesta en una o más hieleras.</t>
  </si>
  <si>
    <t>La barrera es continua y compacta</t>
  </si>
  <si>
    <t>Observar que la barrera no contenga espacios intermedios por donde el viento pueda pasar y dañar los cultivos.</t>
  </si>
  <si>
    <t>La barrera está dispuesta de forma perpendicular a la dirección predominante del viento</t>
  </si>
  <si>
    <t>Observar o preguntar cuál  es la dirección de los vientos predominantes  y verificar que la barrera esté dispuesta de forma perpendicular a dicha dirección</t>
  </si>
  <si>
    <t>Biodigestor</t>
  </si>
  <si>
    <t>El sistema cuenta con:</t>
  </si>
  <si>
    <t>Contenedor o cámara hermética de polietileno o PVC</t>
  </si>
  <si>
    <r>
      <t>Salida de biogás</t>
    </r>
    <r>
      <rPr>
        <sz val="12"/>
        <color indexed="8"/>
        <rFont val="Arial"/>
        <family val="2"/>
      </rPr>
      <t xml:space="preserve"> con filtros</t>
    </r>
  </si>
  <si>
    <t>Registro de entrada y de salida de excreta</t>
  </si>
  <si>
    <t>Aprovechamiento de biogás</t>
  </si>
  <si>
    <t>Observar que existan al menos 3 elementos: contenedor o cámara hermética de polietileno o PVC, registro de entrada y de salida de excreta y salida de biogás con filtros</t>
  </si>
  <si>
    <t>Frecuencia de ingreso de materia orgánica al biodigestor</t>
  </si>
  <si>
    <t>Diaria</t>
  </si>
  <si>
    <t>Observar evidencia de ingreso de estiércol al biodigestor y hacer la pregunta la frecuencia de ingreso de estiércol al biodigestor.</t>
  </si>
  <si>
    <t>2 a3 veces por semana</t>
  </si>
  <si>
    <t>1 vez a la semana</t>
  </si>
  <si>
    <t>1 vez al mes</t>
  </si>
  <si>
    <t>nunca</t>
  </si>
  <si>
    <t>El sistema funciona</t>
  </si>
  <si>
    <t>Observar que la cámara esté inflada y si hay aprovechamiento del gas que haya una combustión correcta (flama azul)</t>
  </si>
  <si>
    <t>aplica en predio</t>
  </si>
  <si>
    <t>Si el cliente vende el abono preguntar cuánto gana con la venta al mes y quiénes son sus clientes. Si lo aplica, verificar que en los lugares donde lo aplique el suelo tenga abono, esté más oscuro o las plantas en buen estado</t>
  </si>
  <si>
    <t>venta</t>
  </si>
  <si>
    <t>no se aplica ni se vende</t>
  </si>
  <si>
    <t>El productor recibió capacitación o asistencia técnica o recibió servicios de personal capacitado</t>
  </si>
  <si>
    <t>Se pide ver el certificado de capacitación, el reporte de asistencia técnica o contrato de instalación</t>
  </si>
  <si>
    <t>Deshidratadores solares</t>
  </si>
  <si>
    <t>Entrada y salida de aire</t>
  </si>
  <si>
    <t xml:space="preserve">Cubierta de vidrio o plástico </t>
  </si>
  <si>
    <t>Área de deshidratación</t>
  </si>
  <si>
    <t>Chimenea</t>
  </si>
  <si>
    <t>Charolas de secado</t>
  </si>
  <si>
    <t>Observar que existan al menos 3 elementos: Entrada y salida de aire, cubierta de vidrio o plástico, área de deshidratación.</t>
  </si>
  <si>
    <t>El deshidratador tiene buena incidencia solar</t>
  </si>
  <si>
    <t>Observar que el deshidratador esté en una zona abierta sin construcciones o vegetación que bloqueen la radiación solar.</t>
  </si>
  <si>
    <r>
      <t>La cubierta del deshidratador está limpia</t>
    </r>
    <r>
      <rPr>
        <sz val="12"/>
        <color indexed="8"/>
        <rFont val="Arial"/>
        <family val="2"/>
      </rPr>
      <t xml:space="preserve"> y en buen estado</t>
    </r>
  </si>
  <si>
    <t>Verifica operción</t>
  </si>
  <si>
    <r>
      <t>Verificar que la cubierta de plástico del deshidratador esta libre de polvo, sin manchas</t>
    </r>
    <r>
      <rPr>
        <sz val="12"/>
        <color indexed="8"/>
        <rFont val="Arial"/>
        <family val="2"/>
      </rPr>
      <t xml:space="preserve"> y que no esté rota.</t>
    </r>
  </si>
  <si>
    <t>Se pide ver el certificado de capacitación, el reporte de asistencia técnica o contrato de construcción.</t>
  </si>
  <si>
    <t>Diversificación de cultivos</t>
  </si>
  <si>
    <t>Cultivos anuales</t>
  </si>
  <si>
    <t>Hortalizas</t>
  </si>
  <si>
    <t>Frutales</t>
  </si>
  <si>
    <t xml:space="preserve">Arbustivas perennes </t>
  </si>
  <si>
    <t>Forestales</t>
  </si>
  <si>
    <t>Observar que existan al menos 2 elementos: Cultivos anuales y hortalizas.</t>
  </si>
  <si>
    <t xml:space="preserve">Se cuenta con un calendario de siembra y cosecha </t>
  </si>
  <si>
    <t>Pedir ver el plan de siembra y cosecha, o que el productor describa sus asociaciones y tiempos de siembra y cosecha.</t>
  </si>
  <si>
    <t>Las asociaciones se hacen en estratos</t>
  </si>
  <si>
    <t>Observar que existan cultivos estratificados, es decir, un cultivo está por encima de otro.</t>
  </si>
  <si>
    <t>Ecoturismo</t>
  </si>
  <si>
    <t>Acondicionamiento del sitio</t>
  </si>
  <si>
    <t>Señalización</t>
  </si>
  <si>
    <t xml:space="preserve">Ecotecnias </t>
  </si>
  <si>
    <t xml:space="preserve">Manejo integral de residuos </t>
  </si>
  <si>
    <t>Áreas verdes</t>
  </si>
  <si>
    <t>Construcción con materiales locales</t>
  </si>
  <si>
    <t>Observar que existan al meno 3 elementos: Señalización, tratamiento integral de residuos (desechos orgánicos, inorgánicos, excretas), ecotecnias (captación pluvial, calentadores solar, paneles solares, bicimáquinas, etc.)</t>
  </si>
  <si>
    <t>El sitio cuenta atractivos paisajísticos o sociales</t>
  </si>
  <si>
    <t xml:space="preserve">Observar el atractivo natural </t>
  </si>
  <si>
    <t>Información sobre el manejo de recursos naturales</t>
  </si>
  <si>
    <t>Carteles</t>
  </si>
  <si>
    <t>Observar el tipo de información del lugar que se ofrece al turista.</t>
  </si>
  <si>
    <t>No hay</t>
  </si>
  <si>
    <t>Materiales impresos</t>
  </si>
  <si>
    <t>Oral</t>
  </si>
  <si>
    <t>El lugar cuenta con un proyecto de restauración o conservación de ecosistemas</t>
  </si>
  <si>
    <t>Observar o preguntar sobre un área relacionada al proyecto que se destine a restauración o conservación.</t>
  </si>
  <si>
    <t>Estufa eficiente</t>
  </si>
  <si>
    <t>Chimenea de extracción de humo fuera de la vivienda</t>
  </si>
  <si>
    <r>
      <t xml:space="preserve">Cámara de combustión con </t>
    </r>
    <r>
      <rPr>
        <sz val="12"/>
        <color indexed="8"/>
        <rFont val="Arial"/>
        <family val="2"/>
      </rPr>
      <t>regulación de aire</t>
    </r>
  </si>
  <si>
    <t>Acceso para extraer el hollín de la base de la chimenea</t>
  </si>
  <si>
    <t>Área de almacenamiento para madera seca</t>
  </si>
  <si>
    <t>Horno</t>
  </si>
  <si>
    <t>Observar que existan al menos 3 elementos: Chimenea de extracción de humo fuera de la vivienda, cámara de combustión con regulación de oxigeno y acceso para extraer el hollín de la base de la chimenea.</t>
  </si>
  <si>
    <t>La madera queda totalmente reducida a ceniza dentro de la cámara de combustión. (No aplica en gasificadores, estas producen carbón)</t>
  </si>
  <si>
    <t>Observar el interior de la cámara de combustión cuando la estufa este apagada y verificar que no existan abundantes trozos de carbón.</t>
  </si>
  <si>
    <t>Cuando la estufa está prendida, sale  humo  hacia el interior de la cocina</t>
  </si>
  <si>
    <t>Si la estufa esta prendida verificar que no salga humo hacia el interior de la cocina</t>
  </si>
  <si>
    <t xml:space="preserve">La madera para la estufa proviene </t>
  </si>
  <si>
    <t>Del mismo predio</t>
  </si>
  <si>
    <t>Observar el lugar de almacenamiento de la madera y observar que tipo de madera coincida con la respuesta dada.</t>
  </si>
  <si>
    <t>Madera reciclada</t>
  </si>
  <si>
    <t>De bosque con manejo forestal sustentable</t>
  </si>
  <si>
    <t>De bosques sin manejo forestal sustentable</t>
  </si>
  <si>
    <t>Hidroponia solar</t>
  </si>
  <si>
    <t>Bomba de agua fotovoltaica</t>
  </si>
  <si>
    <t xml:space="preserve">Sistema de riego por goteo </t>
  </si>
  <si>
    <t xml:space="preserve">Reservorio de agua </t>
  </si>
  <si>
    <t>Cultivos (hortalizas)</t>
  </si>
  <si>
    <t>Canales con sustrato</t>
  </si>
  <si>
    <t>Invernadero (plástico)</t>
  </si>
  <si>
    <t>Piscicultura</t>
  </si>
  <si>
    <t>Malla sombra</t>
  </si>
  <si>
    <t>Filtros de agua</t>
  </si>
  <si>
    <t>Observar que existan al menos 4 elementos: Bomba de agua fotovoltaica, sistema de riego por goteo, reservorio de agua y cultivos (hortalizas).</t>
  </si>
  <si>
    <t>Frecuencia de mantenimiento de los filtros</t>
  </si>
  <si>
    <t>Diario</t>
  </si>
  <si>
    <t>Los filtros del sistema de riego deben limpiarse de preferencia diario y mínimo cada semana</t>
  </si>
  <si>
    <t>Nunca</t>
  </si>
  <si>
    <t>Cada mes</t>
  </si>
  <si>
    <t>Cada semana</t>
  </si>
  <si>
    <t>Se reutiliza el agua residual del sistema</t>
  </si>
  <si>
    <t>Observar que el efluente no esté canalizado directamente al cauce natural del agua. El agua es reutilizada o dirigida a un cultivo o a un humedal artificial (cama de oxidación).</t>
  </si>
  <si>
    <t>Verificar que los distintos elementos funcionen correctamente y que los materiales (cubierta, malla, tuberías) estén en buen estado</t>
  </si>
  <si>
    <t>Huertos familiares</t>
  </si>
  <si>
    <t xml:space="preserve">Suficiente área </t>
  </si>
  <si>
    <t>Camas de cultivo</t>
  </si>
  <si>
    <t>Composta</t>
  </si>
  <si>
    <t xml:space="preserve">Protección perimetral </t>
  </si>
  <si>
    <t>Observar que existan al menos 3 elementos: Suficiente área (min 20 m2), Camas de cultivo fértiles y composta.</t>
  </si>
  <si>
    <t>El huerto familiar está cercano al hogar</t>
  </si>
  <si>
    <t>Observar que el huerto familiar está dentro del área circundante a la casa, normalmente toda la familia participa en su cuidado.</t>
  </si>
  <si>
    <t>Existe una amplia variedad de especies</t>
  </si>
  <si>
    <t>Legumbres</t>
  </si>
  <si>
    <t>Vegetales</t>
  </si>
  <si>
    <t>Tubérculos</t>
  </si>
  <si>
    <t>Medicinales</t>
  </si>
  <si>
    <t>Especies y condimentos</t>
  </si>
  <si>
    <t>Granos</t>
  </si>
  <si>
    <t>Observar la presencia de al menos 3 tipos de cultivo: legumbres, vegetales y tubérculos o granos. Legumbres (frijol, haba, arveja, etc.). Vegetales (tomate, zapallo, ajo, etc.). Granos (maíz, trigo, etc.). Medicinales (menta, estafiate, etc.) Especias y condimentos (canela, pimienta, etc.) Frutales (Guanábana, palta etc.) Tubérculos (papa, olluco, maca, etc.)</t>
  </si>
  <si>
    <t>El sustrato se preparó con tierra fértil, abono y arena</t>
  </si>
  <si>
    <t>Observar que el sustrato utilizado de las camas sea obscuro, granular y no compactado. Preguntar si el sustrato está preparado con una relación establecida tierra fértil, abono y arena.</t>
  </si>
  <si>
    <t xml:space="preserve">El productor recibió capacitación o asistencia técnica </t>
  </si>
  <si>
    <t>Cobertura de plástico para invernadero</t>
  </si>
  <si>
    <t xml:space="preserve">Estructura de invernadero sólida </t>
  </si>
  <si>
    <t>Sistema de ventilación</t>
  </si>
  <si>
    <t>Antesala o área para desinfectar zapatos  antes de ingresar al invernadero</t>
  </si>
  <si>
    <t>Camas o mesas de cultivo con sustrato fértil</t>
  </si>
  <si>
    <t>Área con poca pendiente</t>
  </si>
  <si>
    <t>Observar que existan al menos 3 elementos: Cobertura de plástico (cal. entre 650 y 800) para invernadero, estructura de invernadero sólida elaborada con madera, bambú o metal y sistema de ventilación</t>
  </si>
  <si>
    <t>El sistema de amarre del plástico a la estructura no perfora el plástico</t>
  </si>
  <si>
    <t>Observar que el sistema de amarre del plástico a la estructura no perfore o dañe el plástico.</t>
  </si>
  <si>
    <t>El invernadero tiene forma de regular la temperatura interna</t>
  </si>
  <si>
    <t>Observar que se cuente con un sistema que permita controlar el flujo de aire para regular la temperatura interior del invernadero.</t>
  </si>
  <si>
    <t>El invernadero cuenta con las siguientes buenas prácticas</t>
  </si>
  <si>
    <t>Manejo de suelo o sustrato (uso de abonos, acondicionado de suelo, etc.)</t>
  </si>
  <si>
    <t>Manejo de agua (Riego eficiente)</t>
  </si>
  <si>
    <t>Manejo integrado de plagas</t>
  </si>
  <si>
    <t>Rotación de cultivos</t>
  </si>
  <si>
    <t>Diversificación</t>
  </si>
  <si>
    <t>Observar que existan al menos 3 elementos: Manejo de suelo o sustrato, Manejo de agua, Manejo integrado de plagas</t>
  </si>
  <si>
    <t>Lombricoposta</t>
  </si>
  <si>
    <r>
      <t>Techo</t>
    </r>
    <r>
      <rPr>
        <sz val="12"/>
        <color indexed="8"/>
        <rFont val="Arial"/>
        <family val="2"/>
      </rPr>
      <t xml:space="preserve"> o plástico protector</t>
    </r>
  </si>
  <si>
    <r>
      <rPr>
        <sz val="12"/>
        <color indexed="8"/>
        <rFont val="Arial"/>
        <family val="2"/>
      </rPr>
      <t>Canal colector de lixiviados</t>
    </r>
  </si>
  <si>
    <t>uso de lombrices para producir composta</t>
  </si>
  <si>
    <r>
      <t>Observar que existan al menos 4 elementos: Uso de lombrices, superficie con poca pendiente</t>
    </r>
    <r>
      <rPr>
        <sz val="12"/>
        <color indexed="8"/>
        <rFont val="Arial"/>
        <family val="2"/>
      </rPr>
      <t>, techo o plástico, canal colector de lixiviados y criba. En el lugar debe haber abono o evidencia de que se ha producido ahí.</t>
    </r>
  </si>
  <si>
    <t>El abono terminado tiene un color obscuro, textura granular, olor agradable y humedad apropiada.</t>
  </si>
  <si>
    <t>vende</t>
  </si>
  <si>
    <t>no aplica ni vende</t>
  </si>
  <si>
    <t>Manejo integrado de nutrientes</t>
  </si>
  <si>
    <t>Compostas</t>
  </si>
  <si>
    <t>Abonos verdes o cultivos de cobertura</t>
  </si>
  <si>
    <t>Residuos de cosecha</t>
  </si>
  <si>
    <t>Ceniza y carbón</t>
  </si>
  <si>
    <t>Agua</t>
  </si>
  <si>
    <t>Té de hierbas o estiércol</t>
  </si>
  <si>
    <t>Observar que existan al menos 2 fuentes de nutrientes: composta y abonos verdes.</t>
  </si>
  <si>
    <t>Se utiliza un calendario para la aplicación de las fuentes de nutrientes al suelo</t>
  </si>
  <si>
    <t xml:space="preserve">Verifica eficiencia </t>
  </si>
  <si>
    <t>Pedir al productor que explique en que orden aplica los diversos insumos para nutrir el suelo y verificar si cuneta con un calendario físico.</t>
  </si>
  <si>
    <t>La pérdida de nutrientes se atiende con:</t>
  </si>
  <si>
    <t>Rotación o diversificación de cultivos</t>
  </si>
  <si>
    <t>Cultivos de cobertura o arrope</t>
  </si>
  <si>
    <t>Agricultura de conservación</t>
  </si>
  <si>
    <t>Control de erosión (zanjas-bordo, terrazas)</t>
  </si>
  <si>
    <t>Riego eficiente</t>
  </si>
  <si>
    <t>Sombra natural</t>
  </si>
  <si>
    <t>Observar que existan al menos 2 de los elementos: rotación o diversificación de cultivos y cultivos de cobertura o arrope</t>
  </si>
  <si>
    <t>Se realiza análisis de suelo</t>
  </si>
  <si>
    <t>Solicitar el análisis de suelo mediante cromatografía o laboratorio y preguntar la frecuencia en que se realizan</t>
  </si>
  <si>
    <t>Biopesticidas</t>
  </si>
  <si>
    <t>Pesticidas químicos</t>
  </si>
  <si>
    <t xml:space="preserve">Preparados minerales, </t>
  </si>
  <si>
    <t xml:space="preserve">Control biológico </t>
  </si>
  <si>
    <t>Observar que existan al menos 3 controles: Control manual o mecánico, biopesticidas (preparados con vegetales y microorganismos) y rotación o asociación de cultivos.</t>
  </si>
  <si>
    <t>Salud de las plantas</t>
  </si>
  <si>
    <t>verdes y robustas</t>
  </si>
  <si>
    <t>Observar las hojas de las plantas y seleccionar la categoría que mejor describa la situación. Las plantas sanas deben estar verdes y frondosas</t>
  </si>
  <si>
    <t>hojas amarillas y con manchas</t>
  </si>
  <si>
    <t>plantas sin hojas o secas</t>
  </si>
  <si>
    <t>Conoce los ciclos de plagas y enfermedades</t>
  </si>
  <si>
    <t>Pedir ver los registros o que explique algunos ciclos</t>
  </si>
  <si>
    <t>Filtros</t>
  </si>
  <si>
    <t>Acceso permanente de agua</t>
  </si>
  <si>
    <t>Tanque de cría</t>
  </si>
  <si>
    <t>Tanque de engorda</t>
  </si>
  <si>
    <t>Tratamiento del agua residual</t>
  </si>
  <si>
    <t>Desagüe</t>
  </si>
  <si>
    <t>Sistemas de aireación</t>
  </si>
  <si>
    <t>Observar que existan al menos 3 elementos: Acceso permanente de agua, filtros, tanques de cría.</t>
  </si>
  <si>
    <t>Se realizan análisis de agua</t>
  </si>
  <si>
    <t>Antes de cada nueva producción</t>
  </si>
  <si>
    <t>Preguntar con que frecuencia se realizan los análisis de agua y pedir ver el estudio.</t>
  </si>
  <si>
    <t>Una vez al año</t>
  </si>
  <si>
    <t>La calidad de agua es:</t>
  </si>
  <si>
    <t>De cristalina a verde, poca espuma en superficie y comportamiento activo de los peces</t>
  </si>
  <si>
    <t>Observar el color y transparencia del agua. Con la mano doblada hacia adelante y los dedos estirados sumerja lentamente el brazo hasta que no vea la palma. Si la palma desaparece cuando el agua llega al codo (+ - 30cm) el agua esta turbia.</t>
  </si>
  <si>
    <t>Turbia (peces hambrientos)</t>
  </si>
  <si>
    <t>Muy verde, espuma en superficie y burbujas de gas</t>
  </si>
  <si>
    <t>Marrón con burbujas de gas y olor fuerte</t>
  </si>
  <si>
    <t>Sistema de tratamiento del efluente de agua o reúso en sistemas agrícolas</t>
  </si>
  <si>
    <t>Presas filtrantes</t>
  </si>
  <si>
    <t>Muro de troncos, piedras, residuos de construcción o gaviones</t>
  </si>
  <si>
    <t>Vertedor</t>
  </si>
  <si>
    <t>Base nivelada</t>
  </si>
  <si>
    <t>Sistemas complementarios como zanjas bordo o drenajes</t>
  </si>
  <si>
    <t>Observar que existan al menos 2 elementos: muro (troncos, piedras, residuos de construcción o gaviones), vertedero</t>
  </si>
  <si>
    <t>Se le da mantenimiento a los muros</t>
  </si>
  <si>
    <t>Cada año o menos</t>
  </si>
  <si>
    <t>Observar que la estructura esté en buen estado sin arbustos creciendo sobre el muro y que el vertedero esté libre de residuos.</t>
  </si>
  <si>
    <t xml:space="preserve">Nunca </t>
  </si>
  <si>
    <t>Cada 2 años</t>
  </si>
  <si>
    <t>La altura del muro es igual o levemente superior a la profundidad de la cárcava</t>
  </si>
  <si>
    <t>La altura del muro debe ser igual o ligeramente superior a la profundidad de la cárcava. Un muro muy alto es ineficiente. Un muro muy bajo no retiene suficiente suelo.</t>
  </si>
  <si>
    <t>muro mucho más alto que cárcava</t>
  </si>
  <si>
    <t>Muro menor a cárcava</t>
  </si>
  <si>
    <t>Hay sedimento depositado aguas arriba del muro</t>
  </si>
  <si>
    <t>Observar aguas arriba de la presa y verificar que exista acumulación de sedimentos inorgánicos y de matera orgánica.</t>
  </si>
  <si>
    <t>Reservorios de agua de lluvia</t>
  </si>
  <si>
    <t xml:space="preserve">Capa de material impermeable </t>
  </si>
  <si>
    <t>Entrada con filtro de sólidos</t>
  </si>
  <si>
    <t>Salida con filtro</t>
  </si>
  <si>
    <t>Cerco</t>
  </si>
  <si>
    <t>Rebosadero</t>
  </si>
  <si>
    <t>Vegetación circundante</t>
  </si>
  <si>
    <t>Observar que existan al menos 3 elemento: Capa impermeable, entrada con filtro y salida con filtro.</t>
  </si>
  <si>
    <t>La calidad del agua es</t>
  </si>
  <si>
    <t>Transparente</t>
  </si>
  <si>
    <t xml:space="preserve">Observar el color y transparencia del agua </t>
  </si>
  <si>
    <t>Turbia</t>
  </si>
  <si>
    <t>Lodosa</t>
  </si>
  <si>
    <t>El reservorio tiene fugas</t>
  </si>
  <si>
    <t>Preguntar si el reservorio tiene fugas y observar si existen áreas húmedas en la base del reservorio, sobre todo cerca del drenaje de salida.</t>
  </si>
  <si>
    <t>Frecuencia con la que se extraen sedimentos</t>
  </si>
  <si>
    <t>1 vez al año o menos</t>
  </si>
  <si>
    <t>Preguntar y observar la transparencia del agua y si se puede ver la acumulación de sedimentos.</t>
  </si>
  <si>
    <t>Nunca o cada más de 3 años</t>
  </si>
  <si>
    <t>1 vez cada 2 años</t>
  </si>
  <si>
    <t>Manguera o cintilla de riego</t>
  </si>
  <si>
    <t>Dosificadores cercanos al suelo</t>
  </si>
  <si>
    <t>Acceso permanente al agua</t>
  </si>
  <si>
    <t>Fetirrigación</t>
  </si>
  <si>
    <t>Bomba de agua</t>
  </si>
  <si>
    <t>Observar que existan al menos 4 elementos: Cintilla o manguera, dosificadores (goteros, micro aspersores), acceso permanente al agua  y filtros.</t>
  </si>
  <si>
    <t>Los dosificadores funcionan correctamente</t>
  </si>
  <si>
    <t>Observar una  línea de riego en operación y evaluar que más de la mitad de los dosificadores funcionen. Si menos de la mitad funciona verificar veracidad de respuesta de mantenimiento</t>
  </si>
  <si>
    <t>Las tuberías principales de distribución se encuentran enterradas</t>
  </si>
  <si>
    <t xml:space="preserve">Observar que las tuberías principales de suministro de agua estén enterradas </t>
  </si>
  <si>
    <t>Limpieza de los filtros</t>
  </si>
  <si>
    <t>Preguntar cuando fue la última vez que se limpió un filtro y pedir que se abra uno para observar si está sucio o no.</t>
  </si>
  <si>
    <t>La secuencia de rotación de especies es</t>
  </si>
  <si>
    <t>De tres o más familias (papa, quinua, haba)</t>
  </si>
  <si>
    <t>Preguntar que secuencia de especies se siembran en una parcela en 3 o 4 ciclos. Ejemplos de las 5 principales familias cultivadas: Solanáceas (papa, tomate, ají, tabaco, etc.), Leguminosas (frijol, arveja, haba, etc.), Compuestas (alcachofa, lechuga, girasol, etc.), Umbelíferas (zanahoria, apio, perejil, etc.) y Gramíneas (maíz, cebada, trigo arroz, etc.)</t>
  </si>
  <si>
    <t>De la misma familia (avena, trigo)</t>
  </si>
  <si>
    <t>De dos familias (arveja, maíz)</t>
  </si>
  <si>
    <t>Se utiliza un calendario de cultivos</t>
  </si>
  <si>
    <t>Preguntar si se utiliza algún tipo de calendario  que permita llevar un control sobre la secuencia de las especies a rotar.</t>
  </si>
  <si>
    <t>Se realizan análisis de suelo</t>
  </si>
  <si>
    <t>Solicitar ver el análisis de suelo, y preguntar con que frecuencia los realiza.</t>
  </si>
  <si>
    <t>La parcela se descansa (barbecho) o se siembra con abonos verdes cada</t>
  </si>
  <si>
    <t>3 ciclos de cultivo o menos</t>
  </si>
  <si>
    <t>Preguntar al productor cada cuantos ciclos de siembra deja descansar la tierra o aplica la técnica de abonos verdes para restaurar los nutrientes del suelo.</t>
  </si>
  <si>
    <t>4 ciclos de cultivo</t>
  </si>
  <si>
    <t>Nunca o más de 5 ciclos de cultivo</t>
  </si>
  <si>
    <t>Se pide ver certificado o el trabajó realizado por el técnico.</t>
  </si>
  <si>
    <t>Sistema silvoagrícola</t>
  </si>
  <si>
    <t>Árboles (maderables, frutales, follaje comestible)</t>
  </si>
  <si>
    <t>Áreas de cultivos (anuales, perennes)</t>
  </si>
  <si>
    <t>Observar que existan al menos 2 elementos: Árboles y áreas de cultivos.</t>
  </si>
  <si>
    <t>Hay producción e ingresos diversos</t>
  </si>
  <si>
    <t>Preguntar sobre los principales productos y su traducción en ingresos. Mínimo 3 fuentes diversas de ingreso</t>
  </si>
  <si>
    <t>Existe un plan de manejo</t>
  </si>
  <si>
    <t>Pedir el plan de manejo y comprobar que se han estado realizando las recomendaciones.</t>
  </si>
  <si>
    <t xml:space="preserve">El agricultor recibió capacitación o asistencia técnica </t>
  </si>
  <si>
    <t>Sistema silvopastoril</t>
  </si>
  <si>
    <t>Árboles maderables, frutales o forrajeros</t>
  </si>
  <si>
    <t>Parcelas con pasto</t>
  </si>
  <si>
    <t>Ganado</t>
  </si>
  <si>
    <t>Cerca</t>
  </si>
  <si>
    <t>reservorio de agua</t>
  </si>
  <si>
    <t>Abrevadero</t>
  </si>
  <si>
    <t>Suelos en reposo</t>
  </si>
  <si>
    <t>arbóreas forrajeras</t>
  </si>
  <si>
    <t>Observar que existan al menos 4 elementos: Especies maderables o frutales, ganado, parcelas con pasto y cerca.</t>
  </si>
  <si>
    <t>Preguntar sobre los principales productos y su traducción en ingresos. Mínimo 3 fuentes diversas de ingreso (una de ellas, ganado)</t>
  </si>
  <si>
    <t>Hay un plan de manejo</t>
  </si>
  <si>
    <t>Pedir el plan de manejo o que el agricultor explique cómo funciona su sistema y cada cuanto rota parcelas</t>
  </si>
  <si>
    <t>Compactación del suelo en áreas de pastoreo (excluir caminos y zonas de descanso)</t>
  </si>
  <si>
    <t>Baja, (pasto pisoteado sin raíces ni suelo expuesto)</t>
  </si>
  <si>
    <t>Observar el grado exposición de suelo y remoción de vegetación en el área de pastaje. No incluir los caminos o zonas de descanso ya que estas  siempre tienen una carga mayor de transito del ganado.</t>
  </si>
  <si>
    <t>Moderada,  (pasto pisoteado con raíz quebrada y el 30% del suelo expuesto)</t>
  </si>
  <si>
    <t>Alta, (más del 60% del suelo está expuesto y removido por el pisoteo)</t>
  </si>
  <si>
    <t>Árboles y/o arbustos</t>
  </si>
  <si>
    <t>Animales y/o cultivos asociados bajo sombra</t>
  </si>
  <si>
    <t>Hojas de los árboles y/o arbustos acumuladoras sobre el suelo (arrope)</t>
  </si>
  <si>
    <t>Observar que existan lal menos 2 elementos: Árboles o arbustos y cultivos o animales asociados bajo sombra.</t>
  </si>
  <si>
    <t>Se realizan podas</t>
  </si>
  <si>
    <t>Observar las podas realizadas en los árboles.</t>
  </si>
  <si>
    <t>Las especies utilizadas para generar sombra son nativas</t>
  </si>
  <si>
    <t>Preguntar  si las especies seleccionadas para generar sombra son nativas. Verificar que existan árboles similares en la región (sobre todo en áreas sin labrar).</t>
  </si>
  <si>
    <t>Terrazas agrícolas</t>
  </si>
  <si>
    <t xml:space="preserve">Muros de contención </t>
  </si>
  <si>
    <t>Sistemas de desagüe</t>
  </si>
  <si>
    <t xml:space="preserve">Superficie cultivable </t>
  </si>
  <si>
    <t xml:space="preserve">Fácil acceso </t>
  </si>
  <si>
    <t>Observar que existan al menos 3 elementos: Muro de contención, superficie cultivable, sistemas de desagüe.</t>
  </si>
  <si>
    <t>El contorno de las terrazas está trazado con las curvas de nivel</t>
  </si>
  <si>
    <t>Observar que el muro de contención este construido perpendicularmente a la pendiente del terreno.</t>
  </si>
  <si>
    <t>El suelo del área de cultivo esta</t>
  </si>
  <si>
    <t>Fértil y con evidencia de cultivos</t>
  </si>
  <si>
    <t>Observar el suelo, este tiene que tiene que tener una capa de suelo obscuro de textura blanda, sin presencia de abundantes piedras y sin evidencia de erosión o grietas.</t>
  </si>
  <si>
    <t>Erosionado (con o sin cultivos)</t>
  </si>
  <si>
    <t>Compactado (con o sin cultivos)</t>
  </si>
  <si>
    <t>En reposo o abandonada</t>
  </si>
  <si>
    <t xml:space="preserve">Se realiza mantenimiento de los muros </t>
  </si>
  <si>
    <t>Cada año</t>
  </si>
  <si>
    <t>Observar que los muros estén en buen estado, prestar especial atención en las áreas de desagüe.</t>
  </si>
  <si>
    <t>Cada tres 3 o más</t>
  </si>
  <si>
    <t>Vivero mixto</t>
  </si>
  <si>
    <t>Cerca perimetral</t>
  </si>
  <si>
    <t>Canteros de cría</t>
  </si>
  <si>
    <t>Almácigos</t>
  </si>
  <si>
    <t>Barreras ropevientos</t>
  </si>
  <si>
    <t>Caminos</t>
  </si>
  <si>
    <t>Depósitos de agua</t>
  </si>
  <si>
    <t>Depósitos de tierra</t>
  </si>
  <si>
    <t>Depósitos de abonos</t>
  </si>
  <si>
    <t>Dep. de Herramienta</t>
  </si>
  <si>
    <t>Observar que existan al menos 3 elementos: Cerca perimetral, almácigos, canteros de cría.</t>
  </si>
  <si>
    <t>Procedencia de la semillas, esquejes, estacas y yemas</t>
  </si>
  <si>
    <t>Preguntar al agricultor de donde proviene su semilla y si tiene registros que lo comprueben.</t>
  </si>
  <si>
    <t>Trueque con otros viveros</t>
  </si>
  <si>
    <t>Semillas OGM</t>
  </si>
  <si>
    <t>El vivero mixto cuenta con las siguientes buenas prácticas</t>
  </si>
  <si>
    <t>Manejo ecológico de plagas (Biopesticidas, control mecánico, extractos repelentes, etc)</t>
  </si>
  <si>
    <t>Observar que existan al menos 3 buenas prácticas: Manejo de suelo o sustrato, manejo de agua, manejo ecológico de plagas</t>
  </si>
  <si>
    <t>Se realizan injertos</t>
  </si>
  <si>
    <t>Verifica  operación</t>
  </si>
  <si>
    <t>Observar plantas injertadas, estas deben tener un corte total del tronco y la inserción de una "yema" sujetada con un amarre.</t>
  </si>
  <si>
    <t>Zanjas bordo</t>
  </si>
  <si>
    <t>Zanja</t>
  </si>
  <si>
    <t>Bordo</t>
  </si>
  <si>
    <t>Vegetación perenne sobre el borde</t>
  </si>
  <si>
    <t>Trazo en poca pendiente</t>
  </si>
  <si>
    <t>Observar que existan al menos 2 elementos: Zanja y bordo.</t>
  </si>
  <si>
    <t>El material excavado está colocado aguas abajo de la zanja</t>
  </si>
  <si>
    <t>Observar que el material excedente este en el lado inferior de la zanja</t>
  </si>
  <si>
    <t xml:space="preserve">Las zanjas bordo están trazadas en el contorno de las curvas de nivel </t>
  </si>
  <si>
    <t>Observar que las zanjas estén construidas perpendicularmente a la pendiente del terreno</t>
  </si>
  <si>
    <t>Frecuencia de desazolve de la zanja</t>
  </si>
  <si>
    <t xml:space="preserve">Observar que las zanjas no tenga residuos o acumulación de tierra y/o arena </t>
  </si>
  <si>
    <t xml:space="preserve">Otras Medidas ABE específicadas en la Circular </t>
  </si>
  <si>
    <t xml:space="preserve">Especies de Aves , mamiferos pequeños e invertebrados </t>
  </si>
  <si>
    <t xml:space="preserve">Condiciones de las quebradas y  las fuentes de agua cercanas </t>
  </si>
  <si>
    <t xml:space="preserve">Participación Comunitaria en la implementación de la medida </t>
  </si>
  <si>
    <t>Preguntar sobre los principales productos y su traducción en ingresos. Mínimo 3 fuentes diversas de ingreso (una de ellas, relacionada con cobertura  de vegetación nativa)</t>
  </si>
  <si>
    <t xml:space="preserve">Hay un plan de manejo o se conoce la importancia del área de la finca en  planes ambientales  del territorio </t>
  </si>
  <si>
    <t xml:space="preserve">Pedir el plan de manejo o que el agricultor explique cómo funciona su sistema  y como se relciona con la conservación del medio ambiente de la zona </t>
  </si>
  <si>
    <t xml:space="preserve">Hay mejora en las condiciones biofisicas de los ecosistemas de la fisica </t>
  </si>
  <si>
    <t xml:space="preserve">Observar el grado  de  conservación de los ecosistemas y  la diversificación de especies de bosques nativos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</si>
</sst>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14" x14ac:knownFonts="1">
    <font>
      <sz val="11"/>
      <color theme="1"/>
      <name val="Calibri"/>
      <family val="2"/>
      <scheme val="minor"/>
    </font>
    <font>
      <sz val="12"/>
      <color theme="1"/>
      <name val="Calibri"/>
      <family val="2"/>
      <scheme val="minor"/>
    </font>
    <font>
      <u/>
      <sz val="11"/>
      <color theme="10"/>
      <name val="Calibri"/>
      <family val="2"/>
      <scheme val="minor"/>
    </font>
    <font>
      <u/>
      <sz val="11"/>
      <color theme="11"/>
      <name val="Calibri"/>
      <family val="2"/>
      <scheme val="minor"/>
    </font>
    <font>
      <b/>
      <sz val="14"/>
      <color theme="0"/>
      <name val="Arial"/>
      <family val="2"/>
    </font>
    <font>
      <sz val="12"/>
      <color theme="1"/>
      <name val="Arial"/>
      <family val="2"/>
    </font>
    <font>
      <sz val="12"/>
      <name val="Arial"/>
      <family val="2"/>
    </font>
    <font>
      <sz val="12"/>
      <color rgb="FF000000"/>
      <name val="Arial"/>
      <family val="2"/>
    </font>
    <font>
      <sz val="12"/>
      <color indexed="8"/>
      <name val="Arial"/>
      <family val="2"/>
    </font>
    <font>
      <b/>
      <sz val="14"/>
      <color theme="1"/>
      <name val="Arial"/>
      <family val="2"/>
    </font>
    <font>
      <b/>
      <sz val="14"/>
      <color rgb="FF000000"/>
      <name val="Arial"/>
      <family val="2"/>
    </font>
    <font>
      <b/>
      <sz val="12"/>
      <color theme="1"/>
      <name val="Arial"/>
      <family val="2"/>
    </font>
    <font>
      <b/>
      <sz val="20"/>
      <color theme="1"/>
      <name val="Arial"/>
      <family val="2"/>
    </font>
    <font>
      <b/>
      <sz val="18"/>
      <color theme="1"/>
      <name val="Calibri"/>
      <family val="2"/>
      <scheme val="minor"/>
    </font>
  </fonts>
  <fills count="12">
    <fill>
      <patternFill patternType="none"/>
    </fill>
    <fill>
      <patternFill patternType="gray125"/>
    </fill>
    <fill>
      <patternFill patternType="solid">
        <fgColor rgb="FFFFFF00"/>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rgb="FF92D050"/>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4"/>
        <bgColor indexed="64"/>
      </patternFill>
    </fill>
    <fill>
      <patternFill patternType="solid">
        <fgColor theme="4" tint="0.39997558519241921"/>
        <bgColor indexed="64"/>
      </patternFill>
    </fill>
  </fills>
  <borders count="38">
    <border>
      <left/>
      <right/>
      <top/>
      <bottom/>
      <diagonal/>
    </border>
    <border>
      <left style="thin">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thin">
        <color auto="1"/>
      </top>
      <bottom/>
      <diagonal/>
    </border>
    <border>
      <left style="medium">
        <color auto="1"/>
      </left>
      <right style="medium">
        <color auto="1"/>
      </right>
      <top style="medium">
        <color auto="1"/>
      </top>
      <bottom style="medium">
        <color auto="1"/>
      </bottom>
      <diagonal/>
    </border>
    <border>
      <left style="thin">
        <color auto="1"/>
      </left>
      <right/>
      <top style="thin">
        <color auto="1"/>
      </top>
      <bottom style="thin">
        <color auto="1"/>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auto="1"/>
      </left>
      <right style="thin">
        <color auto="1"/>
      </right>
      <top/>
      <bottom style="medium">
        <color auto="1"/>
      </bottom>
      <diagonal/>
    </border>
    <border>
      <left/>
      <right/>
      <top style="medium">
        <color auto="1"/>
      </top>
      <bottom/>
      <diagonal/>
    </border>
    <border>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auto="1"/>
      </right>
      <top style="thin">
        <color auto="1"/>
      </top>
      <bottom style="thin">
        <color auto="1"/>
      </bottom>
      <diagonal/>
    </border>
    <border>
      <left/>
      <right style="medium">
        <color auto="1"/>
      </right>
      <top/>
      <bottom style="thin">
        <color auto="1"/>
      </bottom>
      <diagonal/>
    </border>
  </borders>
  <cellStyleXfs count="281">
    <xf numFmtId="0" fontId="0" fillId="0" borderId="0"/>
    <xf numFmtId="0" fontId="1"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134">
    <xf numFmtId="0" fontId="0" fillId="0" borderId="0" xfId="0"/>
    <xf numFmtId="0" fontId="4" fillId="4" borderId="1" xfId="1" applyFont="1" applyFill="1" applyBorder="1" applyAlignment="1">
      <alignment horizontal="center" vertical="center" wrapText="1"/>
    </xf>
    <xf numFmtId="0" fontId="5" fillId="6" borderId="0" xfId="1" applyFont="1" applyFill="1" applyAlignment="1">
      <alignment vertical="center"/>
    </xf>
    <xf numFmtId="0" fontId="5" fillId="6" borderId="0" xfId="1" applyFont="1" applyFill="1" applyAlignment="1">
      <alignment vertical="center" wrapText="1"/>
    </xf>
    <xf numFmtId="0" fontId="5" fillId="0" borderId="0" xfId="1" applyFont="1" applyFill="1" applyAlignment="1">
      <alignment vertical="center"/>
    </xf>
    <xf numFmtId="0" fontId="5" fillId="0" borderId="0" xfId="1" applyFont="1" applyAlignment="1">
      <alignment vertical="center"/>
    </xf>
    <xf numFmtId="0" fontId="5" fillId="0" borderId="12" xfId="1" applyFont="1" applyFill="1" applyBorder="1" applyAlignment="1">
      <alignment vertical="center" wrapText="1"/>
    </xf>
    <xf numFmtId="0" fontId="5" fillId="5" borderId="13" xfId="1" applyFont="1" applyFill="1" applyBorder="1" applyAlignment="1">
      <alignment horizontal="left" vertical="center" wrapText="1"/>
    </xf>
    <xf numFmtId="0" fontId="5" fillId="0" borderId="13" xfId="1" applyFont="1" applyFill="1" applyBorder="1" applyAlignment="1">
      <alignment horizontal="left" vertical="center" wrapText="1"/>
    </xf>
    <xf numFmtId="0" fontId="5" fillId="0" borderId="13" xfId="1" applyFont="1" applyFill="1" applyBorder="1" applyAlignment="1">
      <alignment vertical="center" wrapText="1"/>
    </xf>
    <xf numFmtId="0" fontId="5" fillId="0" borderId="6" xfId="1" applyFont="1" applyFill="1" applyBorder="1" applyAlignment="1">
      <alignment vertical="center" wrapText="1"/>
    </xf>
    <xf numFmtId="0" fontId="5" fillId="0" borderId="7" xfId="1" applyFont="1" applyFill="1" applyBorder="1" applyAlignment="1">
      <alignment horizontal="left" vertical="center" wrapText="1"/>
    </xf>
    <xf numFmtId="0" fontId="5" fillId="0" borderId="7" xfId="1" applyFont="1" applyFill="1" applyBorder="1" applyAlignment="1">
      <alignment vertical="center" wrapText="1"/>
    </xf>
    <xf numFmtId="0" fontId="5" fillId="0" borderId="8" xfId="1" applyFont="1" applyFill="1" applyBorder="1" applyAlignment="1">
      <alignment vertical="center" wrapText="1"/>
    </xf>
    <xf numFmtId="0" fontId="6" fillId="0" borderId="6" xfId="1" applyFont="1" applyFill="1" applyBorder="1" applyAlignment="1">
      <alignment horizontal="left" vertical="center" wrapText="1"/>
    </xf>
    <xf numFmtId="0" fontId="7" fillId="0" borderId="8" xfId="0" applyFont="1" applyFill="1" applyBorder="1" applyAlignment="1">
      <alignment vertical="center" wrapText="1"/>
    </xf>
    <xf numFmtId="0" fontId="5" fillId="0" borderId="6" xfId="1" applyFont="1" applyFill="1" applyBorder="1" applyAlignment="1">
      <alignment horizontal="left" vertical="center" wrapText="1"/>
    </xf>
    <xf numFmtId="0" fontId="5" fillId="0" borderId="9" xfId="1" applyFont="1" applyFill="1" applyBorder="1" applyAlignment="1">
      <alignment horizontal="left" vertical="center" wrapText="1"/>
    </xf>
    <xf numFmtId="0" fontId="5" fillId="0" borderId="10" xfId="1" applyFont="1" applyFill="1" applyBorder="1" applyAlignment="1">
      <alignment horizontal="left" vertical="center" wrapText="1"/>
    </xf>
    <xf numFmtId="0" fontId="5" fillId="0" borderId="10" xfId="1" applyFont="1" applyFill="1" applyBorder="1" applyAlignment="1">
      <alignment vertical="center" wrapText="1"/>
    </xf>
    <xf numFmtId="0" fontId="5" fillId="0" borderId="11" xfId="1" applyFont="1" applyFill="1" applyBorder="1" applyAlignment="1">
      <alignment vertical="center" wrapText="1"/>
    </xf>
    <xf numFmtId="0" fontId="5" fillId="0" borderId="3" xfId="1" applyFont="1" applyFill="1" applyBorder="1" applyAlignment="1">
      <alignment horizontal="left" vertical="center" wrapText="1"/>
    </xf>
    <xf numFmtId="0" fontId="5" fillId="0" borderId="4" xfId="1" applyFont="1" applyFill="1" applyBorder="1" applyAlignment="1">
      <alignment horizontal="left" vertical="center" wrapText="1"/>
    </xf>
    <xf numFmtId="0" fontId="5" fillId="0" borderId="4" xfId="1" applyFont="1" applyFill="1" applyBorder="1" applyAlignment="1">
      <alignment vertical="center" wrapText="1"/>
    </xf>
    <xf numFmtId="0" fontId="5" fillId="0" borderId="4" xfId="1" applyFont="1" applyFill="1" applyBorder="1" applyAlignment="1">
      <alignment horizontal="center" vertical="center" wrapText="1"/>
    </xf>
    <xf numFmtId="0" fontId="5" fillId="0" borderId="5" xfId="1" applyFont="1" applyFill="1" applyBorder="1" applyAlignment="1">
      <alignment vertical="center" wrapText="1"/>
    </xf>
    <xf numFmtId="0" fontId="5" fillId="2" borderId="0" xfId="1" applyFont="1" applyFill="1" applyAlignment="1">
      <alignment vertical="center"/>
    </xf>
    <xf numFmtId="0" fontId="5" fillId="0" borderId="3" xfId="1" applyFont="1" applyFill="1" applyBorder="1" applyAlignment="1">
      <alignment vertical="center" wrapText="1"/>
    </xf>
    <xf numFmtId="0" fontId="5" fillId="5" borderId="4" xfId="1" applyFont="1" applyFill="1" applyBorder="1" applyAlignment="1">
      <alignment horizontal="left" vertical="center" wrapText="1"/>
    </xf>
    <xf numFmtId="0" fontId="5" fillId="0" borderId="8" xfId="1" applyFont="1" applyFill="1" applyBorder="1" applyAlignment="1">
      <alignment horizontal="left" vertical="center" wrapText="1"/>
    </xf>
    <xf numFmtId="0" fontId="5" fillId="5" borderId="7" xfId="1" applyFont="1" applyFill="1" applyBorder="1" applyAlignment="1">
      <alignment horizontal="left" vertical="center" wrapText="1"/>
    </xf>
    <xf numFmtId="0" fontId="5" fillId="0" borderId="7" xfId="1" applyFont="1" applyFill="1" applyBorder="1" applyAlignment="1">
      <alignment vertical="center"/>
    </xf>
    <xf numFmtId="0" fontId="5" fillId="5" borderId="7" xfId="1" applyFont="1" applyFill="1" applyBorder="1" applyAlignment="1">
      <alignment vertical="center" wrapText="1"/>
    </xf>
    <xf numFmtId="0" fontId="5" fillId="0" borderId="0" xfId="1" applyFont="1" applyFill="1" applyAlignment="1">
      <alignment vertical="center" wrapText="1"/>
    </xf>
    <xf numFmtId="0" fontId="5" fillId="5" borderId="4" xfId="1" applyFont="1" applyFill="1" applyBorder="1" applyAlignment="1">
      <alignment vertical="center" wrapText="1"/>
    </xf>
    <xf numFmtId="0" fontId="5" fillId="0" borderId="7" xfId="0" applyFont="1" applyFill="1" applyBorder="1"/>
    <xf numFmtId="0" fontId="7" fillId="0" borderId="7" xfId="1" applyFont="1" applyFill="1" applyBorder="1" applyAlignment="1">
      <alignment vertical="center" wrapText="1"/>
    </xf>
    <xf numFmtId="0" fontId="7" fillId="0" borderId="8" xfId="1" applyFont="1" applyFill="1" applyBorder="1" applyAlignment="1">
      <alignment vertical="center" wrapText="1"/>
    </xf>
    <xf numFmtId="0" fontId="7" fillId="0" borderId="4" xfId="1" applyFont="1" applyFill="1" applyBorder="1" applyAlignment="1">
      <alignment vertical="center" wrapText="1"/>
    </xf>
    <xf numFmtId="0" fontId="5" fillId="0" borderId="0" xfId="1" applyFont="1" applyFill="1" applyBorder="1" applyAlignment="1">
      <alignment vertical="center"/>
    </xf>
    <xf numFmtId="0" fontId="7" fillId="0" borderId="7" xfId="1" applyFont="1" applyFill="1" applyBorder="1" applyAlignment="1">
      <alignment horizontal="left" vertical="center" wrapText="1"/>
    </xf>
    <xf numFmtId="0" fontId="5" fillId="5" borderId="4" xfId="1" applyFont="1" applyFill="1" applyBorder="1" applyAlignment="1">
      <alignment vertical="center"/>
    </xf>
    <xf numFmtId="0" fontId="7" fillId="0" borderId="6" xfId="1" applyFont="1" applyFill="1" applyBorder="1" applyAlignment="1">
      <alignment horizontal="left" vertical="center" wrapText="1"/>
    </xf>
    <xf numFmtId="0" fontId="7" fillId="5" borderId="7" xfId="1" applyFont="1" applyFill="1" applyBorder="1" applyAlignment="1">
      <alignment horizontal="left" vertical="center" wrapText="1"/>
    </xf>
    <xf numFmtId="0" fontId="5" fillId="0" borderId="4" xfId="1" applyFont="1" applyFill="1" applyBorder="1" applyAlignment="1">
      <alignment vertical="center"/>
    </xf>
    <xf numFmtId="0" fontId="7" fillId="0" borderId="10" xfId="1" applyFont="1" applyFill="1" applyBorder="1" applyAlignment="1">
      <alignment horizontal="left" vertical="center" wrapText="1"/>
    </xf>
    <xf numFmtId="0" fontId="6" fillId="0" borderId="6" xfId="1" applyFont="1" applyFill="1" applyBorder="1" applyAlignment="1">
      <alignment vertical="center" wrapText="1"/>
    </xf>
    <xf numFmtId="0" fontId="6" fillId="0" borderId="7" xfId="1" applyFont="1" applyFill="1" applyBorder="1" applyAlignment="1">
      <alignment horizontal="left" vertical="center" wrapText="1"/>
    </xf>
    <xf numFmtId="0" fontId="5" fillId="5" borderId="4" xfId="1" applyFont="1" applyFill="1" applyBorder="1" applyAlignment="1">
      <alignment horizontal="center" vertical="center" wrapText="1"/>
    </xf>
    <xf numFmtId="0" fontId="7" fillId="0" borderId="11" xfId="1" applyFont="1" applyFill="1" applyBorder="1" applyAlignment="1">
      <alignment vertical="center" wrapText="1"/>
    </xf>
    <xf numFmtId="0" fontId="7" fillId="0" borderId="12" xfId="1" applyFont="1" applyFill="1" applyBorder="1" applyAlignment="1">
      <alignment horizontal="left" vertical="center" wrapText="1"/>
    </xf>
    <xf numFmtId="0" fontId="7" fillId="0" borderId="13" xfId="1" applyFont="1" applyFill="1" applyBorder="1" applyAlignment="1">
      <alignment horizontal="left" vertical="center" wrapText="1"/>
    </xf>
    <xf numFmtId="0" fontId="7" fillId="0" borderId="13" xfId="1" applyFont="1" applyFill="1" applyBorder="1" applyAlignment="1">
      <alignment vertical="center" wrapText="1"/>
    </xf>
    <xf numFmtId="0" fontId="7" fillId="0" borderId="14" xfId="1" applyFont="1" applyFill="1" applyBorder="1" applyAlignment="1">
      <alignment vertical="center" wrapText="1"/>
    </xf>
    <xf numFmtId="0" fontId="7" fillId="0" borderId="9" xfId="1" applyFont="1" applyFill="1" applyBorder="1" applyAlignment="1">
      <alignment horizontal="left" vertical="center" wrapText="1"/>
    </xf>
    <xf numFmtId="0" fontId="7" fillId="0" borderId="10" xfId="1" applyFont="1" applyFill="1" applyBorder="1" applyAlignment="1">
      <alignment vertical="center" wrapText="1"/>
    </xf>
    <xf numFmtId="0" fontId="5" fillId="0" borderId="0" xfId="1" applyFont="1" applyFill="1" applyBorder="1" applyAlignment="1">
      <alignment vertical="center" wrapText="1"/>
    </xf>
    <xf numFmtId="0" fontId="9" fillId="6" borderId="0" xfId="1" applyFont="1" applyFill="1" applyAlignment="1">
      <alignment vertical="center"/>
    </xf>
    <xf numFmtId="0" fontId="4" fillId="4" borderId="15" xfId="1" applyFont="1" applyFill="1" applyBorder="1" applyAlignment="1">
      <alignment horizontal="center" vertical="center"/>
    </xf>
    <xf numFmtId="0" fontId="9" fillId="0" borderId="0" xfId="1" applyFont="1" applyFill="1" applyBorder="1" applyAlignment="1">
      <alignment vertical="center"/>
    </xf>
    <xf numFmtId="0" fontId="4" fillId="4" borderId="16" xfId="1" applyFont="1" applyFill="1" applyBorder="1" applyAlignment="1">
      <alignment horizontal="center" vertical="center" wrapText="1"/>
    </xf>
    <xf numFmtId="0" fontId="4" fillId="0" borderId="0" xfId="1" applyFont="1" applyFill="1" applyAlignment="1">
      <alignment horizontal="center" vertical="center"/>
    </xf>
    <xf numFmtId="0" fontId="5" fillId="6" borderId="0" xfId="1" applyFont="1" applyFill="1" applyAlignment="1">
      <alignment horizontal="center" vertical="center" wrapText="1"/>
    </xf>
    <xf numFmtId="0" fontId="5" fillId="0" borderId="13" xfId="1" applyFont="1" applyFill="1" applyBorder="1" applyAlignment="1">
      <alignment horizontal="center" vertical="center" wrapText="1"/>
    </xf>
    <xf numFmtId="0" fontId="5" fillId="0" borderId="7" xfId="1" applyFont="1" applyFill="1" applyBorder="1" applyAlignment="1">
      <alignment horizontal="center" vertical="center" wrapText="1"/>
    </xf>
    <xf numFmtId="0" fontId="5" fillId="0" borderId="7" xfId="1" applyFont="1" applyFill="1" applyBorder="1" applyAlignment="1">
      <alignment horizontal="center" vertical="center"/>
    </xf>
    <xf numFmtId="0" fontId="5" fillId="0" borderId="10" xfId="1" applyFont="1" applyFill="1" applyBorder="1" applyAlignment="1">
      <alignment horizontal="center" vertical="center" wrapText="1"/>
    </xf>
    <xf numFmtId="0" fontId="7" fillId="0" borderId="7"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5" fillId="0" borderId="0" xfId="1" applyFont="1" applyFill="1" applyBorder="1" applyAlignment="1">
      <alignment horizontal="center" vertical="center"/>
    </xf>
    <xf numFmtId="9" fontId="5" fillId="0" borderId="0" xfId="1" applyNumberFormat="1" applyFont="1" applyFill="1" applyAlignment="1">
      <alignment vertical="center"/>
    </xf>
    <xf numFmtId="0" fontId="5" fillId="0" borderId="0" xfId="1" applyFont="1" applyFill="1" applyAlignment="1">
      <alignment horizontal="center" vertical="center"/>
    </xf>
    <xf numFmtId="0" fontId="5" fillId="0" borderId="0" xfId="1" applyFont="1" applyAlignment="1">
      <alignment horizontal="center" vertical="center"/>
    </xf>
    <xf numFmtId="0" fontId="5" fillId="8" borderId="7" xfId="1" applyFont="1" applyFill="1" applyBorder="1" applyAlignment="1">
      <alignment horizontal="left" vertical="center" wrapText="1"/>
    </xf>
    <xf numFmtId="0" fontId="5" fillId="8" borderId="7" xfId="1" applyFont="1" applyFill="1" applyBorder="1" applyAlignment="1">
      <alignment horizontal="center" vertical="center" wrapText="1"/>
    </xf>
    <xf numFmtId="0" fontId="5" fillId="0" borderId="0" xfId="1" applyFont="1" applyFill="1" applyBorder="1" applyAlignment="1">
      <alignment horizontal="left" vertical="center" wrapText="1"/>
    </xf>
    <xf numFmtId="0" fontId="5" fillId="9" borderId="7" xfId="1" applyFont="1" applyFill="1" applyBorder="1" applyAlignment="1">
      <alignment horizontal="center" vertical="center" wrapText="1"/>
    </xf>
    <xf numFmtId="0" fontId="5" fillId="0" borderId="7" xfId="1" applyFont="1" applyBorder="1" applyAlignment="1">
      <alignment horizontal="center" vertical="center"/>
    </xf>
    <xf numFmtId="0" fontId="5" fillId="9" borderId="7" xfId="1" applyFont="1" applyFill="1" applyBorder="1" applyAlignment="1">
      <alignment horizontal="center" vertical="center"/>
    </xf>
    <xf numFmtId="0" fontId="5" fillId="6" borderId="7" xfId="1" applyFont="1" applyFill="1" applyBorder="1" applyAlignment="1">
      <alignment horizontal="left" vertical="center" wrapText="1"/>
    </xf>
    <xf numFmtId="0" fontId="5" fillId="8" borderId="7" xfId="1" applyFont="1" applyFill="1" applyBorder="1" applyAlignment="1">
      <alignment horizontal="center" vertical="center"/>
    </xf>
    <xf numFmtId="0" fontId="5" fillId="0" borderId="23" xfId="1" applyFont="1" applyFill="1" applyBorder="1" applyAlignment="1">
      <alignment horizontal="left" vertical="center" wrapText="1"/>
    </xf>
    <xf numFmtId="0" fontId="7" fillId="0" borderId="23" xfId="1" applyFont="1" applyFill="1" applyBorder="1" applyAlignment="1">
      <alignment horizontal="left" vertical="center" wrapText="1"/>
    </xf>
    <xf numFmtId="0" fontId="5" fillId="5" borderId="13" xfId="1" applyFont="1" applyFill="1" applyBorder="1" applyAlignment="1">
      <alignment horizontal="center" vertical="center" wrapText="1"/>
    </xf>
    <xf numFmtId="0" fontId="5" fillId="5" borderId="7" xfId="1" applyFont="1" applyFill="1" applyBorder="1" applyAlignment="1">
      <alignment horizontal="center" vertical="center" wrapText="1"/>
    </xf>
    <xf numFmtId="0" fontId="5" fillId="5" borderId="7" xfId="1" applyFont="1" applyFill="1" applyBorder="1" applyAlignment="1">
      <alignment horizontal="center" vertical="center"/>
    </xf>
    <xf numFmtId="0" fontId="5" fillId="0" borderId="23" xfId="1" applyFont="1" applyFill="1" applyBorder="1" applyAlignment="1">
      <alignment horizontal="center" vertical="center" wrapText="1"/>
    </xf>
    <xf numFmtId="0" fontId="5" fillId="5" borderId="4" xfId="1" applyFont="1" applyFill="1" applyBorder="1" applyAlignment="1">
      <alignment horizontal="center" vertical="center"/>
    </xf>
    <xf numFmtId="0" fontId="5" fillId="0" borderId="25" xfId="1" applyFont="1" applyFill="1" applyBorder="1" applyAlignment="1">
      <alignment horizontal="left" vertical="center" wrapText="1"/>
    </xf>
    <xf numFmtId="0" fontId="5" fillId="0" borderId="27" xfId="1" applyFont="1" applyFill="1" applyBorder="1" applyAlignment="1">
      <alignment horizontal="left" vertical="center" wrapText="1"/>
    </xf>
    <xf numFmtId="0" fontId="5" fillId="0" borderId="26" xfId="1" applyFont="1" applyFill="1" applyBorder="1" applyAlignment="1">
      <alignment horizontal="left" vertical="center" wrapText="1"/>
    </xf>
    <xf numFmtId="0" fontId="7" fillId="0" borderId="25" xfId="1" applyFont="1" applyFill="1" applyBorder="1" applyAlignment="1">
      <alignment horizontal="left" vertical="center" wrapText="1"/>
    </xf>
    <xf numFmtId="0" fontId="5" fillId="0" borderId="28" xfId="1" applyFont="1" applyFill="1" applyBorder="1" applyAlignment="1">
      <alignment vertical="center" wrapText="1"/>
    </xf>
    <xf numFmtId="0" fontId="5" fillId="0" borderId="29" xfId="1" applyFont="1" applyFill="1" applyBorder="1" applyAlignment="1">
      <alignment horizontal="left" vertical="center" wrapText="1"/>
    </xf>
    <xf numFmtId="0" fontId="5" fillId="8" borderId="23" xfId="1" applyFont="1" applyFill="1" applyBorder="1" applyAlignment="1">
      <alignment horizontal="left" vertical="center" wrapText="1"/>
    </xf>
    <xf numFmtId="0" fontId="5" fillId="6" borderId="13" xfId="1" applyFont="1" applyFill="1" applyBorder="1" applyAlignment="1">
      <alignment horizontal="left" vertical="center" wrapText="1"/>
    </xf>
    <xf numFmtId="0" fontId="5" fillId="8" borderId="13" xfId="1" applyFont="1" applyFill="1" applyBorder="1" applyAlignment="1">
      <alignment horizontal="center" vertical="center" wrapText="1"/>
    </xf>
    <xf numFmtId="0" fontId="5" fillId="0" borderId="14" xfId="1" applyFont="1" applyFill="1" applyBorder="1" applyAlignment="1">
      <alignment vertical="center" wrapText="1"/>
    </xf>
    <xf numFmtId="0" fontId="5" fillId="0" borderId="31" xfId="1" applyFont="1" applyFill="1" applyBorder="1" applyAlignment="1">
      <alignment horizontal="center" vertical="center"/>
    </xf>
    <xf numFmtId="0" fontId="11" fillId="10" borderId="0" xfId="1" applyFont="1" applyFill="1" applyBorder="1" applyAlignment="1">
      <alignment vertical="center" wrapText="1"/>
    </xf>
    <xf numFmtId="0" fontId="4" fillId="4" borderId="24" xfId="1" applyFont="1" applyFill="1" applyBorder="1" applyAlignment="1">
      <alignment horizontal="center" vertical="center" wrapText="1"/>
    </xf>
    <xf numFmtId="0" fontId="5" fillId="6" borderId="4" xfId="1" applyFont="1" applyFill="1" applyBorder="1" applyAlignment="1">
      <alignment horizontal="left" vertical="center" wrapText="1"/>
    </xf>
    <xf numFmtId="0" fontId="5" fillId="9" borderId="23" xfId="1" applyFont="1" applyFill="1" applyBorder="1" applyAlignment="1">
      <alignment horizontal="center" vertical="center" wrapText="1"/>
    </xf>
    <xf numFmtId="0" fontId="5" fillId="9" borderId="13" xfId="1" applyFont="1" applyFill="1" applyBorder="1" applyAlignment="1">
      <alignment horizontal="center" vertical="center" wrapText="1"/>
    </xf>
    <xf numFmtId="0" fontId="5" fillId="0" borderId="33" xfId="1" applyFont="1" applyFill="1" applyBorder="1" applyAlignment="1">
      <alignment vertical="center" wrapText="1"/>
    </xf>
    <xf numFmtId="0" fontId="9" fillId="3" borderId="17" xfId="1" applyFont="1" applyFill="1" applyBorder="1" applyAlignment="1">
      <alignment horizontal="center" vertical="center" textRotation="90" wrapText="1"/>
    </xf>
    <xf numFmtId="0" fontId="9" fillId="3" borderId="18" xfId="1" applyFont="1" applyFill="1" applyBorder="1" applyAlignment="1">
      <alignment horizontal="center" vertical="center" textRotation="90" wrapText="1"/>
    </xf>
    <xf numFmtId="0" fontId="9" fillId="3" borderId="19" xfId="1" applyFont="1" applyFill="1" applyBorder="1" applyAlignment="1">
      <alignment horizontal="center" vertical="center" textRotation="90" wrapText="1"/>
    </xf>
    <xf numFmtId="0" fontId="11" fillId="10" borderId="2" xfId="1" applyFont="1" applyFill="1" applyBorder="1" applyAlignment="1">
      <alignment horizontal="left" vertical="center" wrapText="1"/>
    </xf>
    <xf numFmtId="0" fontId="11" fillId="10" borderId="30" xfId="1" applyFont="1" applyFill="1" applyBorder="1" applyAlignment="1">
      <alignment horizontal="left" vertical="center" wrapText="1"/>
    </xf>
    <xf numFmtId="0" fontId="12" fillId="11" borderId="15" xfId="1" applyFont="1" applyFill="1" applyBorder="1" applyAlignment="1">
      <alignment horizontal="center" vertical="center" wrapText="1"/>
    </xf>
    <xf numFmtId="0" fontId="12" fillId="11" borderId="16" xfId="1" applyFont="1" applyFill="1" applyBorder="1" applyAlignment="1">
      <alignment horizontal="center" vertical="center" wrapText="1"/>
    </xf>
    <xf numFmtId="0" fontId="10" fillId="3" borderId="17" xfId="1" applyFont="1" applyFill="1" applyBorder="1" applyAlignment="1">
      <alignment horizontal="center" vertical="center" textRotation="90" wrapText="1"/>
    </xf>
    <xf numFmtId="0" fontId="10" fillId="3" borderId="18" xfId="1" applyFont="1" applyFill="1" applyBorder="1" applyAlignment="1">
      <alignment horizontal="center" vertical="center" textRotation="90" wrapText="1"/>
    </xf>
    <xf numFmtId="0" fontId="10" fillId="3" borderId="19" xfId="1" applyFont="1" applyFill="1" applyBorder="1" applyAlignment="1">
      <alignment horizontal="center" vertical="center" textRotation="90" wrapText="1"/>
    </xf>
    <xf numFmtId="0" fontId="5" fillId="7" borderId="8" xfId="1" applyFont="1" applyFill="1" applyBorder="1" applyAlignment="1">
      <alignment horizontal="center" vertical="center"/>
    </xf>
    <xf numFmtId="0" fontId="5" fillId="7" borderId="33" xfId="1" applyFont="1" applyFill="1" applyBorder="1" applyAlignment="1">
      <alignment horizontal="center" vertical="center"/>
    </xf>
    <xf numFmtId="9" fontId="5" fillId="0" borderId="6" xfId="1" applyNumberFormat="1" applyFont="1" applyFill="1" applyBorder="1" applyAlignment="1">
      <alignment horizontal="center" vertical="center"/>
    </xf>
    <xf numFmtId="9" fontId="5" fillId="0" borderId="32" xfId="1" applyNumberFormat="1" applyFont="1" applyFill="1" applyBorder="1" applyAlignment="1">
      <alignment horizontal="center" vertical="center"/>
    </xf>
    <xf numFmtId="0" fontId="5" fillId="7" borderId="14" xfId="1" applyFont="1" applyFill="1" applyBorder="1" applyAlignment="1">
      <alignment horizontal="center" vertical="center"/>
    </xf>
    <xf numFmtId="9" fontId="5" fillId="0" borderId="12" xfId="1" applyNumberFormat="1" applyFont="1" applyFill="1" applyBorder="1" applyAlignment="1">
      <alignment horizontal="center" vertical="center"/>
    </xf>
    <xf numFmtId="9" fontId="5" fillId="0" borderId="6" xfId="1" applyNumberFormat="1" applyFont="1" applyBorder="1" applyAlignment="1">
      <alignment horizontal="center" vertical="center"/>
    </xf>
    <xf numFmtId="9" fontId="5" fillId="0" borderId="32" xfId="1" applyNumberFormat="1" applyFont="1" applyBorder="1" applyAlignment="1">
      <alignment horizontal="center" vertical="center"/>
    </xf>
    <xf numFmtId="9" fontId="5" fillId="0" borderId="12" xfId="1" applyNumberFormat="1" applyFont="1" applyBorder="1" applyAlignment="1">
      <alignment horizontal="center" vertical="center"/>
    </xf>
    <xf numFmtId="9" fontId="5" fillId="0" borderId="3" xfId="1" applyNumberFormat="1" applyFont="1" applyFill="1" applyBorder="1" applyAlignment="1">
      <alignment horizontal="center" vertical="center"/>
    </xf>
    <xf numFmtId="0" fontId="5" fillId="7" borderId="37" xfId="1" applyFont="1" applyFill="1" applyBorder="1" applyAlignment="1">
      <alignment horizontal="center" vertical="center"/>
    </xf>
    <xf numFmtId="0" fontId="5" fillId="7" borderId="36" xfId="1" applyFont="1" applyFill="1" applyBorder="1" applyAlignment="1">
      <alignment horizontal="center" vertical="center"/>
    </xf>
    <xf numFmtId="0" fontId="13" fillId="0" borderId="0" xfId="0" applyFont="1" applyAlignment="1">
      <alignment horizontal="center" vertical="center"/>
    </xf>
    <xf numFmtId="0" fontId="13" fillId="0" borderId="0" xfId="0" applyFont="1" applyAlignment="1">
      <alignment horizontal="center"/>
    </xf>
    <xf numFmtId="0" fontId="4" fillId="4" borderId="20" xfId="1" applyFont="1" applyFill="1" applyBorder="1" applyAlignment="1">
      <alignment horizontal="center" vertical="center" wrapText="1"/>
    </xf>
    <xf numFmtId="0" fontId="0" fillId="4" borderId="21" xfId="0" applyFill="1" applyBorder="1" applyAlignment="1">
      <alignment horizontal="center" vertical="center" wrapText="1"/>
    </xf>
    <xf numFmtId="0" fontId="0" fillId="4" borderId="22" xfId="0" applyFill="1" applyBorder="1" applyAlignment="1">
      <alignment horizontal="center" vertical="center" wrapText="1"/>
    </xf>
    <xf numFmtId="0" fontId="12" fillId="11" borderId="34" xfId="1" applyFont="1" applyFill="1" applyBorder="1" applyAlignment="1">
      <alignment horizontal="center" vertical="center" wrapText="1"/>
    </xf>
    <xf numFmtId="0" fontId="12" fillId="11" borderId="35" xfId="1" applyFont="1" applyFill="1" applyBorder="1" applyAlignment="1">
      <alignment horizontal="center" vertical="center" wrapText="1"/>
    </xf>
  </cellXfs>
  <cellStyles count="281">
    <cellStyle name="Hipervínculo" xfId="121" builtinId="8" hidden="1"/>
    <cellStyle name="Hipervínculo" xfId="123" builtinId="8" hidden="1"/>
    <cellStyle name="Hipervínculo" xfId="127" builtinId="8" hidden="1"/>
    <cellStyle name="Hipervínculo" xfId="129" builtinId="8" hidden="1"/>
    <cellStyle name="Hipervínculo" xfId="131" builtinId="8" hidden="1"/>
    <cellStyle name="Hipervínculo" xfId="135" builtinId="8" hidden="1"/>
    <cellStyle name="Hipervínculo" xfId="137" builtinId="8" hidden="1"/>
    <cellStyle name="Hipervínculo" xfId="139" builtinId="8" hidden="1"/>
    <cellStyle name="Hipervínculo" xfId="143" builtinId="8" hidden="1"/>
    <cellStyle name="Hipervínculo" xfId="145" builtinId="8" hidden="1"/>
    <cellStyle name="Hipervínculo" xfId="147" builtinId="8" hidden="1"/>
    <cellStyle name="Hipervínculo" xfId="151" builtinId="8" hidden="1"/>
    <cellStyle name="Hipervínculo" xfId="153" builtinId="8" hidden="1"/>
    <cellStyle name="Hipervínculo" xfId="155" builtinId="8" hidden="1"/>
    <cellStyle name="Hipervínculo" xfId="159" builtinId="8" hidden="1"/>
    <cellStyle name="Hipervínculo" xfId="161" builtinId="8" hidden="1"/>
    <cellStyle name="Hipervínculo" xfId="163" builtinId="8" hidden="1"/>
    <cellStyle name="Hipervínculo" xfId="167" builtinId="8" hidden="1"/>
    <cellStyle name="Hipervínculo" xfId="169" builtinId="8" hidden="1"/>
    <cellStyle name="Hipervínculo" xfId="171" builtinId="8" hidden="1"/>
    <cellStyle name="Hipervínculo" xfId="175" builtinId="8" hidden="1"/>
    <cellStyle name="Hipervínculo" xfId="177" builtinId="8" hidden="1"/>
    <cellStyle name="Hipervínculo" xfId="179" builtinId="8" hidden="1"/>
    <cellStyle name="Hipervínculo" xfId="183" builtinId="8" hidden="1"/>
    <cellStyle name="Hipervínculo" xfId="185" builtinId="8" hidden="1"/>
    <cellStyle name="Hipervínculo" xfId="187" builtinId="8" hidden="1"/>
    <cellStyle name="Hipervínculo" xfId="191" builtinId="8" hidden="1"/>
    <cellStyle name="Hipervínculo" xfId="193" builtinId="8" hidden="1"/>
    <cellStyle name="Hipervínculo" xfId="195" builtinId="8" hidden="1"/>
    <cellStyle name="Hipervínculo" xfId="199" builtinId="8" hidden="1"/>
    <cellStyle name="Hipervínculo" xfId="201" builtinId="8" hidden="1"/>
    <cellStyle name="Hipervínculo" xfId="203" builtinId="8" hidden="1"/>
    <cellStyle name="Hipervínculo" xfId="207" builtinId="8" hidden="1"/>
    <cellStyle name="Hipervínculo" xfId="209" builtinId="8" hidden="1"/>
    <cellStyle name="Hipervínculo" xfId="211" builtinId="8" hidden="1"/>
    <cellStyle name="Hipervínculo" xfId="215" builtinId="8" hidden="1"/>
    <cellStyle name="Hipervínculo" xfId="217" builtinId="8" hidden="1"/>
    <cellStyle name="Hipervínculo" xfId="219" builtinId="8" hidden="1"/>
    <cellStyle name="Hipervínculo" xfId="223" builtinId="8" hidden="1"/>
    <cellStyle name="Hipervínculo" xfId="225" builtinId="8" hidden="1"/>
    <cellStyle name="Hipervínculo" xfId="227" builtinId="8" hidden="1"/>
    <cellStyle name="Hipervínculo" xfId="231" builtinId="8" hidden="1"/>
    <cellStyle name="Hipervínculo" xfId="233" builtinId="8" hidden="1"/>
    <cellStyle name="Hipervínculo" xfId="235" builtinId="8" hidden="1"/>
    <cellStyle name="Hipervínculo" xfId="239" builtinId="8" hidden="1"/>
    <cellStyle name="Hipervínculo" xfId="241" builtinId="8" hidden="1"/>
    <cellStyle name="Hipervínculo" xfId="243" builtinId="8" hidden="1"/>
    <cellStyle name="Hipervínculo" xfId="247" builtinId="8" hidden="1"/>
    <cellStyle name="Hipervínculo" xfId="249" builtinId="8" hidden="1"/>
    <cellStyle name="Hipervínculo" xfId="251" builtinId="8" hidden="1"/>
    <cellStyle name="Hipervínculo" xfId="255" builtinId="8" hidden="1"/>
    <cellStyle name="Hipervínculo" xfId="257" builtinId="8" hidden="1"/>
    <cellStyle name="Hipervínculo" xfId="259" builtinId="8" hidden="1"/>
    <cellStyle name="Hipervínculo" xfId="263" builtinId="8" hidden="1"/>
    <cellStyle name="Hipervínculo" xfId="265" builtinId="8" hidden="1"/>
    <cellStyle name="Hipervínculo" xfId="267" builtinId="8" hidden="1"/>
    <cellStyle name="Hipervínculo" xfId="271" builtinId="8" hidden="1"/>
    <cellStyle name="Hipervínculo" xfId="273" builtinId="8" hidden="1"/>
    <cellStyle name="Hipervínculo" xfId="275" builtinId="8" hidden="1"/>
    <cellStyle name="Hipervínculo" xfId="279" builtinId="8" hidden="1"/>
    <cellStyle name="Hipervínculo" xfId="277" builtinId="8" hidden="1"/>
    <cellStyle name="Hipervínculo" xfId="269" builtinId="8" hidden="1"/>
    <cellStyle name="Hipervínculo" xfId="261" builtinId="8" hidden="1"/>
    <cellStyle name="Hipervínculo" xfId="253" builtinId="8" hidden="1"/>
    <cellStyle name="Hipervínculo" xfId="245" builtinId="8" hidden="1"/>
    <cellStyle name="Hipervínculo" xfId="237" builtinId="8" hidden="1"/>
    <cellStyle name="Hipervínculo" xfId="229" builtinId="8" hidden="1"/>
    <cellStyle name="Hipervínculo" xfId="221" builtinId="8" hidden="1"/>
    <cellStyle name="Hipervínculo" xfId="213" builtinId="8" hidden="1"/>
    <cellStyle name="Hipervínculo" xfId="205" builtinId="8" hidden="1"/>
    <cellStyle name="Hipervínculo" xfId="197" builtinId="8" hidden="1"/>
    <cellStyle name="Hipervínculo" xfId="189" builtinId="8" hidden="1"/>
    <cellStyle name="Hipervínculo" xfId="181" builtinId="8" hidden="1"/>
    <cellStyle name="Hipervínculo" xfId="173" builtinId="8" hidden="1"/>
    <cellStyle name="Hipervínculo" xfId="165" builtinId="8" hidden="1"/>
    <cellStyle name="Hipervínculo" xfId="157" builtinId="8" hidden="1"/>
    <cellStyle name="Hipervínculo" xfId="149" builtinId="8" hidden="1"/>
    <cellStyle name="Hipervínculo" xfId="141" builtinId="8" hidden="1"/>
    <cellStyle name="Hipervínculo" xfId="133" builtinId="8" hidden="1"/>
    <cellStyle name="Hipervínculo" xfId="125" builtinId="8" hidden="1"/>
    <cellStyle name="Hipervínculo" xfId="53" builtinId="8" hidden="1"/>
    <cellStyle name="Hipervínculo" xfId="55" builtinId="8" hidden="1"/>
    <cellStyle name="Hipervínculo" xfId="57" builtinId="8" hidden="1"/>
    <cellStyle name="Hipervínculo" xfId="59"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xfId="107" builtinId="8" hidden="1"/>
    <cellStyle name="Hipervínculo" xfId="111" builtinId="8" hidden="1"/>
    <cellStyle name="Hipervínculo" xfId="113" builtinId="8" hidden="1"/>
    <cellStyle name="Hipervínculo" xfId="115" builtinId="8" hidden="1"/>
    <cellStyle name="Hipervínculo" xfId="117" builtinId="8" hidden="1"/>
    <cellStyle name="Hipervínculo" xfId="119" builtinId="8" hidden="1"/>
    <cellStyle name="Hipervínculo" xfId="109" builtinId="8" hidden="1"/>
    <cellStyle name="Hipervínculo" xfId="93" builtinId="8" hidden="1"/>
    <cellStyle name="Hipervínculo" xfId="77" builtinId="8" hidden="1"/>
    <cellStyle name="Hipervínculo" xfId="61" builtinId="8" hidden="1"/>
    <cellStyle name="Hipervínculo" xfId="25" builtinId="8" hidden="1"/>
    <cellStyle name="Hipervínculo" xfId="27"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29"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7" builtinId="8" hidden="1"/>
    <cellStyle name="Hipervínculo" xfId="9" builtinId="8" hidden="1"/>
    <cellStyle name="Hipervínculo" xfId="11" builtinId="8" hidden="1"/>
    <cellStyle name="Hipervínculo" xfId="5" builtinId="8" hidden="1"/>
    <cellStyle name="Hipervínculo" xfId="3" builtinId="8" hidden="1"/>
    <cellStyle name="Hipervínculo visitado" xfId="70" builtinId="9" hidden="1"/>
    <cellStyle name="Hipervínculo visitado" xfId="74" builtinId="9" hidden="1"/>
    <cellStyle name="Hipervínculo visitado" xfId="78" builtinId="9" hidden="1"/>
    <cellStyle name="Hipervínculo visitado" xfId="82" builtinId="9" hidden="1"/>
    <cellStyle name="Hipervínculo visitado" xfId="86" builtinId="9" hidden="1"/>
    <cellStyle name="Hipervínculo visitado" xfId="90" builtinId="9" hidden="1"/>
    <cellStyle name="Hipervínculo visitado" xfId="94" builtinId="9" hidden="1"/>
    <cellStyle name="Hipervínculo visitado" xfId="98" builtinId="9" hidden="1"/>
    <cellStyle name="Hipervínculo visitado" xfId="102" builtinId="9" hidden="1"/>
    <cellStyle name="Hipervínculo visitado" xfId="106" builtinId="9" hidden="1"/>
    <cellStyle name="Hipervínculo visitado" xfId="110" builtinId="9" hidden="1"/>
    <cellStyle name="Hipervínculo visitado" xfId="114" builtinId="9" hidden="1"/>
    <cellStyle name="Hipervínculo visitado" xfId="118" builtinId="9" hidden="1"/>
    <cellStyle name="Hipervínculo visitado" xfId="122" builtinId="9" hidden="1"/>
    <cellStyle name="Hipervínculo visitado" xfId="126" builtinId="9" hidden="1"/>
    <cellStyle name="Hipervínculo visitado" xfId="130" builtinId="9" hidden="1"/>
    <cellStyle name="Hipervínculo visitado" xfId="134" builtinId="9" hidden="1"/>
    <cellStyle name="Hipervínculo visitado" xfId="138" builtinId="9" hidden="1"/>
    <cellStyle name="Hipervínculo visitado" xfId="142" builtinId="9" hidden="1"/>
    <cellStyle name="Hipervínculo visitado" xfId="146" builtinId="9" hidden="1"/>
    <cellStyle name="Hipervínculo visitado" xfId="150" builtinId="9" hidden="1"/>
    <cellStyle name="Hipervínculo visitado" xfId="154" builtinId="9" hidden="1"/>
    <cellStyle name="Hipervínculo visitado" xfId="158" builtinId="9" hidden="1"/>
    <cellStyle name="Hipervínculo visitado" xfId="162" builtinId="9" hidden="1"/>
    <cellStyle name="Hipervínculo visitado" xfId="166" builtinId="9" hidden="1"/>
    <cellStyle name="Hipervínculo visitado" xfId="170" builtinId="9" hidden="1"/>
    <cellStyle name="Hipervínculo visitado" xfId="174" builtinId="9" hidden="1"/>
    <cellStyle name="Hipervínculo visitado" xfId="178" builtinId="9" hidden="1"/>
    <cellStyle name="Hipervínculo visitado" xfId="182" builtinId="9" hidden="1"/>
    <cellStyle name="Hipervínculo visitado" xfId="186" builtinId="9" hidden="1"/>
    <cellStyle name="Hipervínculo visitado" xfId="190" builtinId="9" hidden="1"/>
    <cellStyle name="Hipervínculo visitado" xfId="194" builtinId="9" hidden="1"/>
    <cellStyle name="Hipervínculo visitado" xfId="198" builtinId="9" hidden="1"/>
    <cellStyle name="Hipervínculo visitado" xfId="202" builtinId="9" hidden="1"/>
    <cellStyle name="Hipervínculo visitado" xfId="206" builtinId="9" hidden="1"/>
    <cellStyle name="Hipervínculo visitado" xfId="210" builtinId="9" hidden="1"/>
    <cellStyle name="Hipervínculo visitado" xfId="214" builtinId="9" hidden="1"/>
    <cellStyle name="Hipervínculo visitado" xfId="218" builtinId="9" hidden="1"/>
    <cellStyle name="Hipervínculo visitado" xfId="222" builtinId="9" hidden="1"/>
    <cellStyle name="Hipervínculo visitado" xfId="226" builtinId="9" hidden="1"/>
    <cellStyle name="Hipervínculo visitado" xfId="230" builtinId="9" hidden="1"/>
    <cellStyle name="Hipervínculo visitado" xfId="234" builtinId="9" hidden="1"/>
    <cellStyle name="Hipervínculo visitado" xfId="238" builtinId="9" hidden="1"/>
    <cellStyle name="Hipervínculo visitado" xfId="242" builtinId="9" hidden="1"/>
    <cellStyle name="Hipervínculo visitado" xfId="246" builtinId="9" hidden="1"/>
    <cellStyle name="Hipervínculo visitado" xfId="250" builtinId="9" hidden="1"/>
    <cellStyle name="Hipervínculo visitado" xfId="254" builtinId="9" hidden="1"/>
    <cellStyle name="Hipervínculo visitado" xfId="258" builtinId="9" hidden="1"/>
    <cellStyle name="Hipervínculo visitado" xfId="262" builtinId="9" hidden="1"/>
    <cellStyle name="Hipervínculo visitado" xfId="266" builtinId="9" hidden="1"/>
    <cellStyle name="Hipervínculo visitado" xfId="270" builtinId="9" hidden="1"/>
    <cellStyle name="Hipervínculo visitado" xfId="274" builtinId="9" hidden="1"/>
    <cellStyle name="Hipervínculo visitado" xfId="278" builtinId="9" hidden="1"/>
    <cellStyle name="Hipervínculo visitado" xfId="280" builtinId="9" hidden="1"/>
    <cellStyle name="Hipervínculo visitado" xfId="276" builtinId="9" hidden="1"/>
    <cellStyle name="Hipervínculo visitado" xfId="272" builtinId="9" hidden="1"/>
    <cellStyle name="Hipervínculo visitado" xfId="268" builtinId="9" hidden="1"/>
    <cellStyle name="Hipervínculo visitado" xfId="264" builtinId="9" hidden="1"/>
    <cellStyle name="Hipervínculo visitado" xfId="260" builtinId="9" hidden="1"/>
    <cellStyle name="Hipervínculo visitado" xfId="256" builtinId="9" hidden="1"/>
    <cellStyle name="Hipervínculo visitado" xfId="252" builtinId="9" hidden="1"/>
    <cellStyle name="Hipervínculo visitado" xfId="248" builtinId="9" hidden="1"/>
    <cellStyle name="Hipervínculo visitado" xfId="244" builtinId="9" hidden="1"/>
    <cellStyle name="Hipervínculo visitado" xfId="240" builtinId="9" hidden="1"/>
    <cellStyle name="Hipervínculo visitado" xfId="236" builtinId="9" hidden="1"/>
    <cellStyle name="Hipervínculo visitado" xfId="232" builtinId="9" hidden="1"/>
    <cellStyle name="Hipervínculo visitado" xfId="228" builtinId="9" hidden="1"/>
    <cellStyle name="Hipervínculo visitado" xfId="224" builtinId="9" hidden="1"/>
    <cellStyle name="Hipervínculo visitado" xfId="220" builtinId="9" hidden="1"/>
    <cellStyle name="Hipervínculo visitado" xfId="216" builtinId="9" hidden="1"/>
    <cellStyle name="Hipervínculo visitado" xfId="212" builtinId="9" hidden="1"/>
    <cellStyle name="Hipervínculo visitado" xfId="208" builtinId="9" hidden="1"/>
    <cellStyle name="Hipervínculo visitado" xfId="204" builtinId="9" hidden="1"/>
    <cellStyle name="Hipervínculo visitado" xfId="200" builtinId="9" hidden="1"/>
    <cellStyle name="Hipervínculo visitado" xfId="196" builtinId="9" hidden="1"/>
    <cellStyle name="Hipervínculo visitado" xfId="192" builtinId="9" hidden="1"/>
    <cellStyle name="Hipervínculo visitado" xfId="188" builtinId="9" hidden="1"/>
    <cellStyle name="Hipervínculo visitado" xfId="184" builtinId="9" hidden="1"/>
    <cellStyle name="Hipervínculo visitado" xfId="180" builtinId="9" hidden="1"/>
    <cellStyle name="Hipervínculo visitado" xfId="176" builtinId="9" hidden="1"/>
    <cellStyle name="Hipervínculo visitado" xfId="172" builtinId="9" hidden="1"/>
    <cellStyle name="Hipervínculo visitado" xfId="168" builtinId="9" hidden="1"/>
    <cellStyle name="Hipervínculo visitado" xfId="164" builtinId="9" hidden="1"/>
    <cellStyle name="Hipervínculo visitado" xfId="160" builtinId="9" hidden="1"/>
    <cellStyle name="Hipervínculo visitado" xfId="156" builtinId="9" hidden="1"/>
    <cellStyle name="Hipervínculo visitado" xfId="152" builtinId="9" hidden="1"/>
    <cellStyle name="Hipervínculo visitado" xfId="148" builtinId="9" hidden="1"/>
    <cellStyle name="Hipervínculo visitado" xfId="144" builtinId="9" hidden="1"/>
    <cellStyle name="Hipervínculo visitado" xfId="140" builtinId="9" hidden="1"/>
    <cellStyle name="Hipervínculo visitado" xfId="136" builtinId="9" hidden="1"/>
    <cellStyle name="Hipervínculo visitado" xfId="132" builtinId="9" hidden="1"/>
    <cellStyle name="Hipervínculo visitado" xfId="128" builtinId="9" hidden="1"/>
    <cellStyle name="Hipervínculo visitado" xfId="124" builtinId="9" hidden="1"/>
    <cellStyle name="Hipervínculo visitado" xfId="120" builtinId="9" hidden="1"/>
    <cellStyle name="Hipervínculo visitado" xfId="116" builtinId="9" hidden="1"/>
    <cellStyle name="Hipervínculo visitado" xfId="112" builtinId="9" hidden="1"/>
    <cellStyle name="Hipervínculo visitado" xfId="108" builtinId="9" hidden="1"/>
    <cellStyle name="Hipervínculo visitado" xfId="104" builtinId="9" hidden="1"/>
    <cellStyle name="Hipervínculo visitado" xfId="100" builtinId="9" hidden="1"/>
    <cellStyle name="Hipervínculo visitado" xfId="96" builtinId="9" hidden="1"/>
    <cellStyle name="Hipervínculo visitado" xfId="92" builtinId="9" hidden="1"/>
    <cellStyle name="Hipervínculo visitado" xfId="88" builtinId="9" hidden="1"/>
    <cellStyle name="Hipervínculo visitado" xfId="84" builtinId="9" hidden="1"/>
    <cellStyle name="Hipervínculo visitado" xfId="80" builtinId="9" hidden="1"/>
    <cellStyle name="Hipervínculo visitado" xfId="76" builtinId="9" hidden="1"/>
    <cellStyle name="Hipervínculo visitado" xfId="72" builtinId="9" hidden="1"/>
    <cellStyle name="Hipervínculo visitado" xfId="68" builtinId="9" hidden="1"/>
    <cellStyle name="Hipervínculo visitado" xfId="26" builtinId="9" hidden="1"/>
    <cellStyle name="Hipervínculo visitado" xfId="28" builtinId="9" hidden="1"/>
    <cellStyle name="Hipervínculo visitado" xfId="30" builtinId="9" hidden="1"/>
    <cellStyle name="Hipervínculo visitado" xfId="34" builtinId="9" hidden="1"/>
    <cellStyle name="Hipervínculo visitado" xfId="36" builtinId="9" hidden="1"/>
    <cellStyle name="Hipervínculo visitado" xfId="38" builtinId="9" hidden="1"/>
    <cellStyle name="Hipervínculo visitado" xfId="42" builtinId="9" hidden="1"/>
    <cellStyle name="Hipervínculo visitado" xfId="44" builtinId="9" hidden="1"/>
    <cellStyle name="Hipervínculo visitado" xfId="46" builtinId="9" hidden="1"/>
    <cellStyle name="Hipervínculo visitado" xfId="50" builtinId="9" hidden="1"/>
    <cellStyle name="Hipervínculo visitado" xfId="52" builtinId="9" hidden="1"/>
    <cellStyle name="Hipervínculo visitado" xfId="54" builtinId="9" hidden="1"/>
    <cellStyle name="Hipervínculo visitado" xfId="58" builtinId="9" hidden="1"/>
    <cellStyle name="Hipervínculo visitado" xfId="60" builtinId="9" hidden="1"/>
    <cellStyle name="Hipervínculo visitado" xfId="62" builtinId="9" hidden="1"/>
    <cellStyle name="Hipervínculo visitado" xfId="66" builtinId="9" hidden="1"/>
    <cellStyle name="Hipervínculo visitado" xfId="64" builtinId="9" hidden="1"/>
    <cellStyle name="Hipervínculo visitado" xfId="56" builtinId="9" hidden="1"/>
    <cellStyle name="Hipervínculo visitado" xfId="48" builtinId="9" hidden="1"/>
    <cellStyle name="Hipervínculo visitado" xfId="40" builtinId="9" hidden="1"/>
    <cellStyle name="Hipervínculo visitado" xfId="32" builtinId="9" hidden="1"/>
    <cellStyle name="Hipervínculo visitado" xfId="24" builtinId="9" hidden="1"/>
    <cellStyle name="Hipervínculo visitado" xfId="12" builtinId="9" hidden="1"/>
    <cellStyle name="Hipervínculo visitado" xfId="14" builtinId="9" hidden="1"/>
    <cellStyle name="Hipervínculo visitado" xfId="18" builtinId="9" hidden="1"/>
    <cellStyle name="Hipervínculo visitado" xfId="20" builtinId="9" hidden="1"/>
    <cellStyle name="Hipervínculo visitado" xfId="22" builtinId="9" hidden="1"/>
    <cellStyle name="Hipervínculo visitado" xfId="16" builtinId="9" hidden="1"/>
    <cellStyle name="Hipervínculo visitado" xfId="8" builtinId="9" hidden="1"/>
    <cellStyle name="Hipervínculo visitado" xfId="10" builtinId="9" hidden="1"/>
    <cellStyle name="Hipervínculo visitado" xfId="6" builtinId="9" hidden="1"/>
    <cellStyle name="Hipervínculo visitado" xfId="4" builtinId="9" hidden="1"/>
    <cellStyle name="Komma 2" xfId="2" xr:uid="{00000000-0005-0000-0000-000016010000}"/>
    <cellStyle name="Normal" xfId="0" builtinId="0"/>
    <cellStyle name="Standard 2" xfId="1" xr:uid="{00000000-0005-0000-0000-00001801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O$8" lockText="1" noThreeD="1"/>
</file>

<file path=xl/ctrlProps/ctrlProp10.xml><?xml version="1.0" encoding="utf-8"?>
<formControlPr xmlns="http://schemas.microsoft.com/office/spreadsheetml/2009/9/main" objectType="CheckBox" checked="Checked" fmlaLink="$Q$19" lockText="1" noThreeD="1"/>
</file>

<file path=xl/ctrlProps/ctrlProp100.xml><?xml version="1.0" encoding="utf-8"?>
<formControlPr xmlns="http://schemas.microsoft.com/office/spreadsheetml/2009/9/main" objectType="CheckBox" checked="Checked" fmlaLink="$S$269" lockText="1" noThreeD="1"/>
</file>

<file path=xl/ctrlProps/ctrlProp101.xml><?xml version="1.0" encoding="utf-8"?>
<formControlPr xmlns="http://schemas.microsoft.com/office/spreadsheetml/2009/9/main" objectType="CheckBox" checked="Checked" fmlaLink="$T$269" lockText="1" noThreeD="1"/>
</file>

<file path=xl/ctrlProps/ctrlProp102.xml><?xml version="1.0" encoding="utf-8"?>
<formControlPr xmlns="http://schemas.microsoft.com/office/spreadsheetml/2009/9/main" objectType="CheckBox" checked="Checked" fmlaLink="$U$269" lockText="1" noThreeD="1"/>
</file>

<file path=xl/ctrlProps/ctrlProp103.xml><?xml version="1.0" encoding="utf-8"?>
<formControlPr xmlns="http://schemas.microsoft.com/office/spreadsheetml/2009/9/main" objectType="CheckBox" fmlaLink="$V$269" lockText="1" noThreeD="1"/>
</file>

<file path=xl/ctrlProps/ctrlProp104.xml><?xml version="1.0" encoding="utf-8"?>
<formControlPr xmlns="http://schemas.microsoft.com/office/spreadsheetml/2009/9/main" objectType="CheckBox" fmlaLink="$W$269" lockText="1" noThreeD="1"/>
</file>

<file path=xl/ctrlProps/ctrlProp105.xml><?xml version="1.0" encoding="utf-8"?>
<formControlPr xmlns="http://schemas.microsoft.com/office/spreadsheetml/2009/9/main" objectType="CheckBox" checked="Checked" fmlaLink="$R$258" lockText="1" noThreeD="1"/>
</file>

<file path=xl/ctrlProps/ctrlProp106.xml><?xml version="1.0" encoding="utf-8"?>
<formControlPr xmlns="http://schemas.microsoft.com/office/spreadsheetml/2009/9/main" objectType="CheckBox" checked="Checked" fmlaLink="$S$258" lockText="1" noThreeD="1"/>
</file>

<file path=xl/ctrlProps/ctrlProp107.xml><?xml version="1.0" encoding="utf-8"?>
<formControlPr xmlns="http://schemas.microsoft.com/office/spreadsheetml/2009/9/main" objectType="CheckBox" checked="Checked" fmlaLink="$R$238" lockText="1" noThreeD="1"/>
</file>

<file path=xl/ctrlProps/ctrlProp108.xml><?xml version="1.0" encoding="utf-8"?>
<formControlPr xmlns="http://schemas.microsoft.com/office/spreadsheetml/2009/9/main" objectType="CheckBox" checked="Checked" fmlaLink="$S$238" lockText="1" noThreeD="1"/>
</file>

<file path=xl/ctrlProps/ctrlProp109.xml><?xml version="1.0" encoding="utf-8"?>
<formControlPr xmlns="http://schemas.microsoft.com/office/spreadsheetml/2009/9/main" objectType="CheckBox" checked="Checked" fmlaLink="$T$238" lockText="1" noThreeD="1"/>
</file>

<file path=xl/ctrlProps/ctrlProp11.xml><?xml version="1.0" encoding="utf-8"?>
<formControlPr xmlns="http://schemas.microsoft.com/office/spreadsheetml/2009/9/main" objectType="CheckBox" checked="Checked" fmlaLink="$O$23" lockText="1" noThreeD="1"/>
</file>

<file path=xl/ctrlProps/ctrlProp110.xml><?xml version="1.0" encoding="utf-8"?>
<formControlPr xmlns="http://schemas.microsoft.com/office/spreadsheetml/2009/9/main" objectType="CheckBox" checked="Checked" fmlaLink="$U$238" lockText="1" noThreeD="1"/>
</file>

<file path=xl/ctrlProps/ctrlProp111.xml><?xml version="1.0" encoding="utf-8"?>
<formControlPr xmlns="http://schemas.microsoft.com/office/spreadsheetml/2009/9/main" objectType="CheckBox" checked="Checked" fmlaLink="$V$238" lockText="1" noThreeD="1"/>
</file>

<file path=xl/ctrlProps/ctrlProp112.xml><?xml version="1.0" encoding="utf-8"?>
<formControlPr xmlns="http://schemas.microsoft.com/office/spreadsheetml/2009/9/main" objectType="CheckBox" checked="Checked" fmlaLink="$R$205" lockText="1" noThreeD="1"/>
</file>

<file path=xl/ctrlProps/ctrlProp113.xml><?xml version="1.0" encoding="utf-8"?>
<formControlPr xmlns="http://schemas.microsoft.com/office/spreadsheetml/2009/9/main" objectType="CheckBox" checked="Checked" fmlaLink="$S$205" lockText="1" noThreeD="1"/>
</file>

<file path=xl/ctrlProps/ctrlProp114.xml><?xml version="1.0" encoding="utf-8"?>
<formControlPr xmlns="http://schemas.microsoft.com/office/spreadsheetml/2009/9/main" objectType="CheckBox" checked="Checked" fmlaLink="$T$205" lockText="1" noThreeD="1"/>
</file>

<file path=xl/ctrlProps/ctrlProp115.xml><?xml version="1.0" encoding="utf-8"?>
<formControlPr xmlns="http://schemas.microsoft.com/office/spreadsheetml/2009/9/main" objectType="CheckBox" checked="Checked" fmlaLink="$R$194" lockText="1" noThreeD="1"/>
</file>

<file path=xl/ctrlProps/ctrlProp116.xml><?xml version="1.0" encoding="utf-8"?>
<formControlPr xmlns="http://schemas.microsoft.com/office/spreadsheetml/2009/9/main" objectType="CheckBox" checked="Checked" fmlaLink="$S$194" lockText="1" noThreeD="1"/>
</file>

<file path=xl/ctrlProps/ctrlProp117.xml><?xml version="1.0" encoding="utf-8"?>
<formControlPr xmlns="http://schemas.microsoft.com/office/spreadsheetml/2009/9/main" objectType="CheckBox" checked="Checked" fmlaLink="$T$194" lockText="1" noThreeD="1"/>
</file>

<file path=xl/ctrlProps/ctrlProp118.xml><?xml version="1.0" encoding="utf-8"?>
<formControlPr xmlns="http://schemas.microsoft.com/office/spreadsheetml/2009/9/main" objectType="CheckBox" checked="Checked" fmlaLink="$U$194" lockText="1" noThreeD="1"/>
</file>

<file path=xl/ctrlProps/ctrlProp119.xml><?xml version="1.0" encoding="utf-8"?>
<formControlPr xmlns="http://schemas.microsoft.com/office/spreadsheetml/2009/9/main" objectType="CheckBox" checked="Checked" fmlaLink="$R$183" lockText="1" noThreeD="1"/>
</file>

<file path=xl/ctrlProps/ctrlProp12.xml><?xml version="1.0" encoding="utf-8"?>
<formControlPr xmlns="http://schemas.microsoft.com/office/spreadsheetml/2009/9/main" objectType="CheckBox" checked="Checked" fmlaLink="$P$23" lockText="1" noThreeD="1"/>
</file>

<file path=xl/ctrlProps/ctrlProp120.xml><?xml version="1.0" encoding="utf-8"?>
<formControlPr xmlns="http://schemas.microsoft.com/office/spreadsheetml/2009/9/main" objectType="CheckBox" checked="Checked" fmlaLink="$R$172" lockText="1" noThreeD="1"/>
</file>

<file path=xl/ctrlProps/ctrlProp121.xml><?xml version="1.0" encoding="utf-8"?>
<formControlPr xmlns="http://schemas.microsoft.com/office/spreadsheetml/2009/9/main" objectType="CheckBox" checked="Checked" fmlaLink="$S$172" lockText="1" noThreeD="1"/>
</file>

<file path=xl/ctrlProps/ctrlProp122.xml><?xml version="1.0" encoding="utf-8"?>
<formControlPr xmlns="http://schemas.microsoft.com/office/spreadsheetml/2009/9/main" objectType="CheckBox" checked="Checked" fmlaLink="$T$172" lockText="1" noThreeD="1"/>
</file>

<file path=xl/ctrlProps/ctrlProp123.xml><?xml version="1.0" encoding="utf-8"?>
<formControlPr xmlns="http://schemas.microsoft.com/office/spreadsheetml/2009/9/main" objectType="CheckBox" checked="Checked" fmlaLink="$U$172" lockText="1" noThreeD="1"/>
</file>

<file path=xl/ctrlProps/ctrlProp124.xml><?xml version="1.0" encoding="utf-8"?>
<formControlPr xmlns="http://schemas.microsoft.com/office/spreadsheetml/2009/9/main" objectType="CheckBox" checked="Checked" fmlaLink="$R$163" lockText="1" noThreeD="1"/>
</file>

<file path=xl/ctrlProps/ctrlProp125.xml><?xml version="1.0" encoding="utf-8"?>
<formControlPr xmlns="http://schemas.microsoft.com/office/spreadsheetml/2009/9/main" objectType="CheckBox" checked="Checked" fmlaLink="$S$163" lockText="1" noThreeD="1"/>
</file>

<file path=xl/ctrlProps/ctrlProp126.xml><?xml version="1.0" encoding="utf-8"?>
<formControlPr xmlns="http://schemas.microsoft.com/office/spreadsheetml/2009/9/main" objectType="CheckBox" checked="Checked" fmlaLink="$T$163" lockText="1" noThreeD="1"/>
</file>

<file path=xl/ctrlProps/ctrlProp127.xml><?xml version="1.0" encoding="utf-8"?>
<formControlPr xmlns="http://schemas.microsoft.com/office/spreadsheetml/2009/9/main" objectType="CheckBox" checked="Checked" fmlaLink="$U$163" lockText="1" noThreeD="1"/>
</file>

<file path=xl/ctrlProps/ctrlProp128.xml><?xml version="1.0" encoding="utf-8"?>
<formControlPr xmlns="http://schemas.microsoft.com/office/spreadsheetml/2009/9/main" objectType="CheckBox" checked="Checked" fmlaLink="$R$156" lockText="1" noThreeD="1"/>
</file>

<file path=xl/ctrlProps/ctrlProp129.xml><?xml version="1.0" encoding="utf-8"?>
<formControlPr xmlns="http://schemas.microsoft.com/office/spreadsheetml/2009/9/main" objectType="CheckBox" checked="Checked" fmlaLink="$S$156" lockText="1" noThreeD="1"/>
</file>

<file path=xl/ctrlProps/ctrlProp13.xml><?xml version="1.0" encoding="utf-8"?>
<formControlPr xmlns="http://schemas.microsoft.com/office/spreadsheetml/2009/9/main" objectType="CheckBox" checked="Checked" fmlaLink="$Q$23" lockText="1" noThreeD="1"/>
</file>

<file path=xl/ctrlProps/ctrlProp130.xml><?xml version="1.0" encoding="utf-8"?>
<formControlPr xmlns="http://schemas.microsoft.com/office/spreadsheetml/2009/9/main" objectType="CheckBox" checked="Checked" fmlaLink="$T$156" lockText="1" noThreeD="1"/>
</file>

<file path=xl/ctrlProps/ctrlProp131.xml><?xml version="1.0" encoding="utf-8"?>
<formControlPr xmlns="http://schemas.microsoft.com/office/spreadsheetml/2009/9/main" objectType="CheckBox" checked="Checked" fmlaLink="$R$152" lockText="1" noThreeD="1"/>
</file>

<file path=xl/ctrlProps/ctrlProp132.xml><?xml version="1.0" encoding="utf-8"?>
<formControlPr xmlns="http://schemas.microsoft.com/office/spreadsheetml/2009/9/main" objectType="CheckBox" checked="Checked" fmlaLink="$S$152" lockText="1" noThreeD="1"/>
</file>

<file path=xl/ctrlProps/ctrlProp133.xml><?xml version="1.0" encoding="utf-8"?>
<formControlPr xmlns="http://schemas.microsoft.com/office/spreadsheetml/2009/9/main" objectType="CheckBox" checked="Checked" fmlaLink="$T$152" lockText="1" noThreeD="1"/>
</file>

<file path=xl/ctrlProps/ctrlProp134.xml><?xml version="1.0" encoding="utf-8"?>
<formControlPr xmlns="http://schemas.microsoft.com/office/spreadsheetml/2009/9/main" objectType="CheckBox" checked="Checked" fmlaLink="$U$152" lockText="1" noThreeD="1"/>
</file>

<file path=xl/ctrlProps/ctrlProp135.xml><?xml version="1.0" encoding="utf-8"?>
<formControlPr xmlns="http://schemas.microsoft.com/office/spreadsheetml/2009/9/main" objectType="CheckBox" checked="Checked" fmlaLink="$V$152" lockText="1" noThreeD="1"/>
</file>

<file path=xl/ctrlProps/ctrlProp136.xml><?xml version="1.0" encoding="utf-8"?>
<formControlPr xmlns="http://schemas.microsoft.com/office/spreadsheetml/2009/9/main" objectType="CheckBox" checked="Checked" fmlaLink="$W$152" lockText="1" noThreeD="1"/>
</file>

<file path=xl/ctrlProps/ctrlProp137.xml><?xml version="1.0" encoding="utf-8"?>
<formControlPr xmlns="http://schemas.microsoft.com/office/spreadsheetml/2009/9/main" objectType="CheckBox" checked="Checked" fmlaLink="$R$143" lockText="1" noThreeD="1"/>
</file>

<file path=xl/ctrlProps/ctrlProp138.xml><?xml version="1.0" encoding="utf-8"?>
<formControlPr xmlns="http://schemas.microsoft.com/office/spreadsheetml/2009/9/main" objectType="CheckBox" checked="Checked" fmlaLink="$S$143" lockText="1" noThreeD="1"/>
</file>

<file path=xl/ctrlProps/ctrlProp139.xml><?xml version="1.0" encoding="utf-8"?>
<formControlPr xmlns="http://schemas.microsoft.com/office/spreadsheetml/2009/9/main" objectType="CheckBox" checked="Checked" fmlaLink="$T$143" lockText="1" noThreeD="1"/>
</file>

<file path=xl/ctrlProps/ctrlProp14.xml><?xml version="1.0" encoding="utf-8"?>
<formControlPr xmlns="http://schemas.microsoft.com/office/spreadsheetml/2009/9/main" objectType="CheckBox" checked="Checked" fmlaLink="$O$25" lockText="1" noThreeD="1"/>
</file>

<file path=xl/ctrlProps/ctrlProp140.xml><?xml version="1.0" encoding="utf-8"?>
<formControlPr xmlns="http://schemas.microsoft.com/office/spreadsheetml/2009/9/main" objectType="CheckBox" checked="Checked" fmlaLink="$U$143" lockText="1" noThreeD="1"/>
</file>

<file path=xl/ctrlProps/ctrlProp141.xml><?xml version="1.0" encoding="utf-8"?>
<formControlPr xmlns="http://schemas.microsoft.com/office/spreadsheetml/2009/9/main" objectType="CheckBox" checked="Checked" fmlaLink="$R$132" lockText="1" noThreeD="1"/>
</file>

<file path=xl/ctrlProps/ctrlProp142.xml><?xml version="1.0" encoding="utf-8"?>
<formControlPr xmlns="http://schemas.microsoft.com/office/spreadsheetml/2009/9/main" objectType="CheckBox" checked="Checked" fmlaLink="$S$132" lockText="1" noThreeD="1"/>
</file>

<file path=xl/ctrlProps/ctrlProp143.xml><?xml version="1.0" encoding="utf-8"?>
<formControlPr xmlns="http://schemas.microsoft.com/office/spreadsheetml/2009/9/main" objectType="CheckBox" checked="Checked" fmlaLink="$T$132" lockText="1" noThreeD="1"/>
</file>

<file path=xl/ctrlProps/ctrlProp144.xml><?xml version="1.0" encoding="utf-8"?>
<formControlPr xmlns="http://schemas.microsoft.com/office/spreadsheetml/2009/9/main" objectType="CheckBox" checked="Checked" fmlaLink="$U$132" lockText="1" noThreeD="1"/>
</file>

<file path=xl/ctrlProps/ctrlProp145.xml><?xml version="1.0" encoding="utf-8"?>
<formControlPr xmlns="http://schemas.microsoft.com/office/spreadsheetml/2009/9/main" objectType="CheckBox" checked="Checked" fmlaLink="$R$125" lockText="1" noThreeD="1"/>
</file>

<file path=xl/ctrlProps/ctrlProp146.xml><?xml version="1.0" encoding="utf-8"?>
<formControlPr xmlns="http://schemas.microsoft.com/office/spreadsheetml/2009/9/main" objectType="CheckBox" checked="Checked" fmlaLink="$S$125" lockText="1" noThreeD="1"/>
</file>

<file path=xl/ctrlProps/ctrlProp147.xml><?xml version="1.0" encoding="utf-8"?>
<formControlPr xmlns="http://schemas.microsoft.com/office/spreadsheetml/2009/9/main" objectType="CheckBox" checked="Checked" fmlaLink="$T$125" lockText="1" noThreeD="1"/>
</file>

<file path=xl/ctrlProps/ctrlProp148.xml><?xml version="1.0" encoding="utf-8"?>
<formControlPr xmlns="http://schemas.microsoft.com/office/spreadsheetml/2009/9/main" objectType="CheckBox" checked="Checked" fmlaLink="$U$125" lockText="1" noThreeD="1"/>
</file>

<file path=xl/ctrlProps/ctrlProp149.xml><?xml version="1.0" encoding="utf-8"?>
<formControlPr xmlns="http://schemas.microsoft.com/office/spreadsheetml/2009/9/main" objectType="CheckBox" checked="Checked" fmlaLink="$R$121" lockText="1" noThreeD="1"/>
</file>

<file path=xl/ctrlProps/ctrlProp15.xml><?xml version="1.0" encoding="utf-8"?>
<formControlPr xmlns="http://schemas.microsoft.com/office/spreadsheetml/2009/9/main" objectType="CheckBox" checked="Checked" fmlaLink="$P$25" lockText="1" noThreeD="1"/>
</file>

<file path=xl/ctrlProps/ctrlProp150.xml><?xml version="1.0" encoding="utf-8"?>
<formControlPr xmlns="http://schemas.microsoft.com/office/spreadsheetml/2009/9/main" objectType="CheckBox" checked="Checked" fmlaLink="$S$121" lockText="1" noThreeD="1"/>
</file>

<file path=xl/ctrlProps/ctrlProp151.xml><?xml version="1.0" encoding="utf-8"?>
<formControlPr xmlns="http://schemas.microsoft.com/office/spreadsheetml/2009/9/main" objectType="CheckBox" checked="Checked" fmlaLink="$T$121" lockText="1" noThreeD="1"/>
</file>

<file path=xl/ctrlProps/ctrlProp152.xml><?xml version="1.0" encoding="utf-8"?>
<formControlPr xmlns="http://schemas.microsoft.com/office/spreadsheetml/2009/9/main" objectType="CheckBox" checked="Checked" fmlaLink="$U$121" lockText="1" noThreeD="1"/>
</file>

<file path=xl/ctrlProps/ctrlProp153.xml><?xml version="1.0" encoding="utf-8"?>
<formControlPr xmlns="http://schemas.microsoft.com/office/spreadsheetml/2009/9/main" objectType="CheckBox" checked="Checked" fmlaLink="$V$121" lockText="1" noThreeD="1"/>
</file>

<file path=xl/ctrlProps/ctrlProp154.xml><?xml version="1.0" encoding="utf-8"?>
<formControlPr xmlns="http://schemas.microsoft.com/office/spreadsheetml/2009/9/main" objectType="CheckBox" checked="Checked" fmlaLink="$R$110" lockText="1" noThreeD="1"/>
</file>

<file path=xl/ctrlProps/ctrlProp155.xml><?xml version="1.0" encoding="utf-8"?>
<formControlPr xmlns="http://schemas.microsoft.com/office/spreadsheetml/2009/9/main" objectType="CheckBox" checked="Checked" fmlaLink="$S$110" lockText="1" noThreeD="1"/>
</file>

<file path=xl/ctrlProps/ctrlProp156.xml><?xml version="1.0" encoding="utf-8"?>
<formControlPr xmlns="http://schemas.microsoft.com/office/spreadsheetml/2009/9/main" objectType="CheckBox" checked="Checked" fmlaLink="$T$110" lockText="1" noThreeD="1"/>
</file>

<file path=xl/ctrlProps/ctrlProp157.xml><?xml version="1.0" encoding="utf-8"?>
<formControlPr xmlns="http://schemas.microsoft.com/office/spreadsheetml/2009/9/main" objectType="CheckBox" checked="Checked" fmlaLink="$U$110" lockText="1" noThreeD="1"/>
</file>

<file path=xl/ctrlProps/ctrlProp158.xml><?xml version="1.0" encoding="utf-8"?>
<formControlPr xmlns="http://schemas.microsoft.com/office/spreadsheetml/2009/9/main" objectType="CheckBox" checked="Checked" fmlaLink="$V$110" lockText="1" noThreeD="1"/>
</file>

<file path=xl/ctrlProps/ctrlProp159.xml><?xml version="1.0" encoding="utf-8"?>
<formControlPr xmlns="http://schemas.microsoft.com/office/spreadsheetml/2009/9/main" objectType="CheckBox" fmlaLink="$W$110" lockText="1" noThreeD="1"/>
</file>

<file path=xl/ctrlProps/ctrlProp16.xml><?xml version="1.0" encoding="utf-8"?>
<formControlPr xmlns="http://schemas.microsoft.com/office/spreadsheetml/2009/9/main" objectType="CheckBox" checked="Checked" fmlaLink="$Q$25" lockText="1" noThreeD="1"/>
</file>

<file path=xl/ctrlProps/ctrlProp160.xml><?xml version="1.0" encoding="utf-8"?>
<formControlPr xmlns="http://schemas.microsoft.com/office/spreadsheetml/2009/9/main" objectType="CheckBox" checked="Checked" fmlaLink="$R$99" lockText="1" noThreeD="1"/>
</file>

<file path=xl/ctrlProps/ctrlProp161.xml><?xml version="1.0" encoding="utf-8"?>
<formControlPr xmlns="http://schemas.microsoft.com/office/spreadsheetml/2009/9/main" objectType="CheckBox" checked="Checked" fmlaLink="$R$88" lockText="1" noThreeD="1"/>
</file>

<file path=xl/ctrlProps/ctrlProp162.xml><?xml version="1.0" encoding="utf-8"?>
<formControlPr xmlns="http://schemas.microsoft.com/office/spreadsheetml/2009/9/main" objectType="CheckBox" checked="Checked" fmlaLink="$S$88" lockText="1" noThreeD="1"/>
</file>

<file path=xl/ctrlProps/ctrlProp163.xml><?xml version="1.0" encoding="utf-8"?>
<formControlPr xmlns="http://schemas.microsoft.com/office/spreadsheetml/2009/9/main" objectType="CheckBox" checked="Checked" fmlaLink="$R$79" lockText="1" noThreeD="1"/>
</file>

<file path=xl/ctrlProps/ctrlProp164.xml><?xml version="1.0" encoding="utf-8"?>
<formControlPr xmlns="http://schemas.microsoft.com/office/spreadsheetml/2009/9/main" objectType="CheckBox" checked="Checked" fmlaLink="$S$79" lockText="1" noThreeD="1"/>
</file>

<file path=xl/ctrlProps/ctrlProp165.xml><?xml version="1.0" encoding="utf-8"?>
<formControlPr xmlns="http://schemas.microsoft.com/office/spreadsheetml/2009/9/main" objectType="CheckBox" checked="Checked" fmlaLink="$R$70" lockText="1" noThreeD="1"/>
</file>

<file path=xl/ctrlProps/ctrlProp166.xml><?xml version="1.0" encoding="utf-8"?>
<formControlPr xmlns="http://schemas.microsoft.com/office/spreadsheetml/2009/9/main" objectType="CheckBox" checked="Checked" fmlaLink="$S$70" lockText="1" noThreeD="1"/>
</file>

<file path=xl/ctrlProps/ctrlProp167.xml><?xml version="1.0" encoding="utf-8"?>
<formControlPr xmlns="http://schemas.microsoft.com/office/spreadsheetml/2009/9/main" objectType="CheckBox" checked="Checked" fmlaLink="$T$70" lockText="1" noThreeD="1"/>
</file>

<file path=xl/ctrlProps/ctrlProp168.xml><?xml version="1.0" encoding="utf-8"?>
<formControlPr xmlns="http://schemas.microsoft.com/office/spreadsheetml/2009/9/main" objectType="CheckBox" checked="Checked" fmlaLink="$R$59" lockText="1" noThreeD="1"/>
</file>

<file path=xl/ctrlProps/ctrlProp169.xml><?xml version="1.0" encoding="utf-8"?>
<formControlPr xmlns="http://schemas.microsoft.com/office/spreadsheetml/2009/9/main" objectType="CheckBox" checked="Checked" fmlaLink="$R$41" lockText="1" noThreeD="1"/>
</file>

<file path=xl/ctrlProps/ctrlProp17.xml><?xml version="1.0" encoding="utf-8"?>
<formControlPr xmlns="http://schemas.microsoft.com/office/spreadsheetml/2009/9/main" objectType="CheckBox" checked="Checked" fmlaLink="$O$30" lockText="1" noThreeD="1"/>
</file>

<file path=xl/ctrlProps/ctrlProp170.xml><?xml version="1.0" encoding="utf-8"?>
<formControlPr xmlns="http://schemas.microsoft.com/office/spreadsheetml/2009/9/main" objectType="CheckBox" checked="Checked" fmlaLink="$S$41" lockText="1" noThreeD="1"/>
</file>

<file path=xl/ctrlProps/ctrlProp171.xml><?xml version="1.0" encoding="utf-8"?>
<formControlPr xmlns="http://schemas.microsoft.com/office/spreadsheetml/2009/9/main" objectType="CheckBox" checked="Checked" fmlaLink="$T$41" lockText="1" noThreeD="1"/>
</file>

<file path=xl/ctrlProps/ctrlProp172.xml><?xml version="1.0" encoding="utf-8"?>
<formControlPr xmlns="http://schemas.microsoft.com/office/spreadsheetml/2009/9/main" objectType="CheckBox" checked="Checked" fmlaLink="$R$36" lockText="1" noThreeD="1"/>
</file>

<file path=xl/ctrlProps/ctrlProp173.xml><?xml version="1.0" encoding="utf-8"?>
<formControlPr xmlns="http://schemas.microsoft.com/office/spreadsheetml/2009/9/main" objectType="CheckBox" checked="Checked" fmlaLink="$S$36" lockText="1" noThreeD="1"/>
</file>

<file path=xl/ctrlProps/ctrlProp174.xml><?xml version="1.0" encoding="utf-8"?>
<formControlPr xmlns="http://schemas.microsoft.com/office/spreadsheetml/2009/9/main" objectType="CheckBox" checked="Checked" fmlaLink="$T$36" lockText="1" noThreeD="1"/>
</file>

<file path=xl/ctrlProps/ctrlProp175.xml><?xml version="1.0" encoding="utf-8"?>
<formControlPr xmlns="http://schemas.microsoft.com/office/spreadsheetml/2009/9/main" objectType="CheckBox" checked="Checked" fmlaLink="$R$30" lockText="1" noThreeD="1"/>
</file>

<file path=xl/ctrlProps/ctrlProp176.xml><?xml version="1.0" encoding="utf-8"?>
<formControlPr xmlns="http://schemas.microsoft.com/office/spreadsheetml/2009/9/main" objectType="CheckBox" checked="Checked" fmlaLink="$S$30" lockText="1" noThreeD="1"/>
</file>

<file path=xl/ctrlProps/ctrlProp177.xml><?xml version="1.0" encoding="utf-8"?>
<formControlPr xmlns="http://schemas.microsoft.com/office/spreadsheetml/2009/9/main" objectType="CheckBox" checked="Checked" fmlaLink="$T$30" lockText="1" noThreeD="1"/>
</file>

<file path=xl/ctrlProps/ctrlProp178.xml><?xml version="1.0" encoding="utf-8"?>
<formControlPr xmlns="http://schemas.microsoft.com/office/spreadsheetml/2009/9/main" objectType="CheckBox" checked="Checked" fmlaLink="$R$23" lockText="1" noThreeD="1"/>
</file>

<file path=xl/ctrlProps/ctrlProp179.xml><?xml version="1.0" encoding="utf-8"?>
<formControlPr xmlns="http://schemas.microsoft.com/office/spreadsheetml/2009/9/main" objectType="CheckBox" checked="Checked" fmlaLink="$S$23" lockText="1" noThreeD="1"/>
</file>

<file path=xl/ctrlProps/ctrlProp18.xml><?xml version="1.0" encoding="utf-8"?>
<formControlPr xmlns="http://schemas.microsoft.com/office/spreadsheetml/2009/9/main" objectType="CheckBox" checked="Checked" fmlaLink="$P$30" lockText="1" noThreeD="1"/>
</file>

<file path=xl/ctrlProps/ctrlProp180.xml><?xml version="1.0" encoding="utf-8"?>
<formControlPr xmlns="http://schemas.microsoft.com/office/spreadsheetml/2009/9/main" objectType="CheckBox" checked="Checked" fmlaLink="$T$23" lockText="1" noThreeD="1"/>
</file>

<file path=xl/ctrlProps/ctrlProp181.xml><?xml version="1.0" encoding="utf-8"?>
<formControlPr xmlns="http://schemas.microsoft.com/office/spreadsheetml/2009/9/main" objectType="CheckBox" checked="Checked" fmlaLink="$U$23" lockText="1" noThreeD="1"/>
</file>

<file path=xl/ctrlProps/ctrlProp182.xml><?xml version="1.0" encoding="utf-8"?>
<formControlPr xmlns="http://schemas.microsoft.com/office/spreadsheetml/2009/9/main" objectType="CheckBox" checked="Checked" fmlaLink="$R$25" lockText="1" noThreeD="1"/>
</file>

<file path=xl/ctrlProps/ctrlProp183.xml><?xml version="1.0" encoding="utf-8"?>
<formControlPr xmlns="http://schemas.microsoft.com/office/spreadsheetml/2009/9/main" objectType="CheckBox" checked="Checked" fmlaLink="$S$25" lockText="1" noThreeD="1"/>
</file>

<file path=xl/ctrlProps/ctrlProp184.xml><?xml version="1.0" encoding="utf-8"?>
<formControlPr xmlns="http://schemas.microsoft.com/office/spreadsheetml/2009/9/main" objectType="CheckBox" checked="Checked" fmlaLink="$T$25" lockText="1" noThreeD="1"/>
</file>

<file path=xl/ctrlProps/ctrlProp185.xml><?xml version="1.0" encoding="utf-8"?>
<formControlPr xmlns="http://schemas.microsoft.com/office/spreadsheetml/2009/9/main" objectType="CheckBox" checked="Checked" fmlaLink="$U$25" lockText="1" noThreeD="1"/>
</file>

<file path=xl/ctrlProps/ctrlProp186.xml><?xml version="1.0" encoding="utf-8"?>
<formControlPr xmlns="http://schemas.microsoft.com/office/spreadsheetml/2009/9/main" objectType="CheckBox" checked="Checked" fmlaLink="$R$19" lockText="1" noThreeD="1"/>
</file>

<file path=xl/ctrlProps/ctrlProp187.xml><?xml version="1.0" encoding="utf-8"?>
<formControlPr xmlns="http://schemas.microsoft.com/office/spreadsheetml/2009/9/main" objectType="CheckBox" checked="Checked" fmlaLink="$S$19" lockText="1" noThreeD="1"/>
</file>

<file path=xl/ctrlProps/ctrlProp188.xml><?xml version="1.0" encoding="utf-8"?>
<formControlPr xmlns="http://schemas.microsoft.com/office/spreadsheetml/2009/9/main" objectType="CheckBox" checked="Checked" fmlaLink="$S$99" lockText="1" noThreeD="1"/>
</file>

<file path=xl/ctrlProps/ctrlProp189.xml><?xml version="1.0" encoding="utf-8"?>
<formControlPr xmlns="http://schemas.microsoft.com/office/spreadsheetml/2009/9/main" objectType="CheckBox" checked="Checked" fmlaLink="$Q$138" lockText="1" noThreeD="1"/>
</file>

<file path=xl/ctrlProps/ctrlProp19.xml><?xml version="1.0" encoding="utf-8"?>
<formControlPr xmlns="http://schemas.microsoft.com/office/spreadsheetml/2009/9/main" objectType="CheckBox" checked="Checked" fmlaLink="$Q$30" lockText="1" noThreeD="1"/>
</file>

<file path=xl/ctrlProps/ctrlProp190.xml><?xml version="1.0" encoding="utf-8"?>
<formControlPr xmlns="http://schemas.microsoft.com/office/spreadsheetml/2009/9/main" objectType="CheckBox" checked="Checked" fmlaLink="$S$138" lockText="1" noThreeD="1"/>
</file>

<file path=xl/ctrlProps/ctrlProp191.xml><?xml version="1.0" encoding="utf-8"?>
<formControlPr xmlns="http://schemas.microsoft.com/office/spreadsheetml/2009/9/main" objectType="CheckBox" checked="Checked" fmlaLink="$O$138" lockText="1" noThreeD="1"/>
</file>

<file path=xl/ctrlProps/ctrlProp192.xml><?xml version="1.0" encoding="utf-8"?>
<formControlPr xmlns="http://schemas.microsoft.com/office/spreadsheetml/2009/9/main" objectType="CheckBox" checked="Checked" fmlaLink="$P$138" lockText="1" noThreeD="1"/>
</file>

<file path=xl/ctrlProps/ctrlProp193.xml><?xml version="1.0" encoding="utf-8"?>
<formControlPr xmlns="http://schemas.microsoft.com/office/spreadsheetml/2009/9/main" objectType="CheckBox" checked="Checked" fmlaLink="$R$138" lockText="1" noThreeD="1"/>
</file>

<file path=xl/ctrlProps/ctrlProp2.xml><?xml version="1.0" encoding="utf-8"?>
<formControlPr xmlns="http://schemas.microsoft.com/office/spreadsheetml/2009/9/main" objectType="CheckBox" checked="Checked" fmlaLink="$P$8" lockText="1" noThreeD="1"/>
</file>

<file path=xl/ctrlProps/ctrlProp20.xml><?xml version="1.0" encoding="utf-8"?>
<formControlPr xmlns="http://schemas.microsoft.com/office/spreadsheetml/2009/9/main" objectType="CheckBox" checked="Checked" fmlaLink="$O$36" lockText="1" noThreeD="1"/>
</file>

<file path=xl/ctrlProps/ctrlProp21.xml><?xml version="1.0" encoding="utf-8"?>
<formControlPr xmlns="http://schemas.microsoft.com/office/spreadsheetml/2009/9/main" objectType="CheckBox" checked="Checked" fmlaLink="$P$36" lockText="1" noThreeD="1"/>
</file>

<file path=xl/ctrlProps/ctrlProp22.xml><?xml version="1.0" encoding="utf-8"?>
<formControlPr xmlns="http://schemas.microsoft.com/office/spreadsheetml/2009/9/main" objectType="CheckBox" checked="Checked" fmlaLink="$Q$36" lockText="1" noThreeD="1"/>
</file>

<file path=xl/ctrlProps/ctrlProp23.xml><?xml version="1.0" encoding="utf-8"?>
<formControlPr xmlns="http://schemas.microsoft.com/office/spreadsheetml/2009/9/main" objectType="CheckBox" checked="Checked" fmlaLink="$O$41" lockText="1" noThreeD="1"/>
</file>

<file path=xl/ctrlProps/ctrlProp24.xml><?xml version="1.0" encoding="utf-8"?>
<formControlPr xmlns="http://schemas.microsoft.com/office/spreadsheetml/2009/9/main" objectType="CheckBox" checked="Checked" fmlaLink="$P$41" lockText="1" noThreeD="1"/>
</file>

<file path=xl/ctrlProps/ctrlProp25.xml><?xml version="1.0" encoding="utf-8"?>
<formControlPr xmlns="http://schemas.microsoft.com/office/spreadsheetml/2009/9/main" objectType="CheckBox" checked="Checked" fmlaLink="$Q$41" lockText="1" noThreeD="1"/>
</file>

<file path=xl/ctrlProps/ctrlProp26.xml><?xml version="1.0" encoding="utf-8"?>
<formControlPr xmlns="http://schemas.microsoft.com/office/spreadsheetml/2009/9/main" objectType="CheckBox" checked="Checked" fmlaLink="$O$59" lockText="1" noThreeD="1"/>
</file>

<file path=xl/ctrlProps/ctrlProp27.xml><?xml version="1.0" encoding="utf-8"?>
<formControlPr xmlns="http://schemas.microsoft.com/office/spreadsheetml/2009/9/main" objectType="CheckBox" checked="Checked" fmlaLink="$P$59" lockText="1" noThreeD="1"/>
</file>

<file path=xl/ctrlProps/ctrlProp28.xml><?xml version="1.0" encoding="utf-8"?>
<formControlPr xmlns="http://schemas.microsoft.com/office/spreadsheetml/2009/9/main" objectType="CheckBox" checked="Checked" fmlaLink="$Q$59" lockText="1" noThreeD="1"/>
</file>

<file path=xl/ctrlProps/ctrlProp29.xml><?xml version="1.0" encoding="utf-8"?>
<formControlPr xmlns="http://schemas.microsoft.com/office/spreadsheetml/2009/9/main" objectType="CheckBox" checked="Checked" fmlaLink="$O$70" lockText="1" noThreeD="1"/>
</file>

<file path=xl/ctrlProps/ctrlProp3.xml><?xml version="1.0" encoding="utf-8"?>
<formControlPr xmlns="http://schemas.microsoft.com/office/spreadsheetml/2009/9/main" objectType="CheckBox" checked="Checked" fmlaLink="$Q$8" lockText="1" noThreeD="1"/>
</file>

<file path=xl/ctrlProps/ctrlProp30.xml><?xml version="1.0" encoding="utf-8"?>
<formControlPr xmlns="http://schemas.microsoft.com/office/spreadsheetml/2009/9/main" objectType="CheckBox" checked="Checked" fmlaLink="$P$70" lockText="1" noThreeD="1"/>
</file>

<file path=xl/ctrlProps/ctrlProp31.xml><?xml version="1.0" encoding="utf-8"?>
<formControlPr xmlns="http://schemas.microsoft.com/office/spreadsheetml/2009/9/main" objectType="CheckBox" checked="Checked" fmlaLink="$Q$70" lockText="1" noThreeD="1"/>
</file>

<file path=xl/ctrlProps/ctrlProp32.xml><?xml version="1.0" encoding="utf-8"?>
<formControlPr xmlns="http://schemas.microsoft.com/office/spreadsheetml/2009/9/main" objectType="CheckBox" checked="Checked" fmlaLink="$O$79" lockText="1" noThreeD="1"/>
</file>

<file path=xl/ctrlProps/ctrlProp33.xml><?xml version="1.0" encoding="utf-8"?>
<formControlPr xmlns="http://schemas.microsoft.com/office/spreadsheetml/2009/9/main" objectType="CheckBox" checked="Checked" fmlaLink="$P$79" lockText="1" noThreeD="1"/>
</file>

<file path=xl/ctrlProps/ctrlProp34.xml><?xml version="1.0" encoding="utf-8"?>
<formControlPr xmlns="http://schemas.microsoft.com/office/spreadsheetml/2009/9/main" objectType="CheckBox" checked="Checked" fmlaLink="$Q$79" lockText="1" noThreeD="1"/>
</file>

<file path=xl/ctrlProps/ctrlProp35.xml><?xml version="1.0" encoding="utf-8"?>
<formControlPr xmlns="http://schemas.microsoft.com/office/spreadsheetml/2009/9/main" objectType="CheckBox" checked="Checked" fmlaLink="$O$88" lockText="1" noThreeD="1"/>
</file>

<file path=xl/ctrlProps/ctrlProp36.xml><?xml version="1.0" encoding="utf-8"?>
<formControlPr xmlns="http://schemas.microsoft.com/office/spreadsheetml/2009/9/main" objectType="CheckBox" checked="Checked" fmlaLink="$P$88" lockText="1" noThreeD="1"/>
</file>

<file path=xl/ctrlProps/ctrlProp37.xml><?xml version="1.0" encoding="utf-8"?>
<formControlPr xmlns="http://schemas.microsoft.com/office/spreadsheetml/2009/9/main" objectType="CheckBox" checked="Checked" fmlaLink="$Q$88" lockText="1" noThreeD="1"/>
</file>

<file path=xl/ctrlProps/ctrlProp38.xml><?xml version="1.0" encoding="utf-8"?>
<formControlPr xmlns="http://schemas.microsoft.com/office/spreadsheetml/2009/9/main" objectType="CheckBox" checked="Checked" fmlaLink="$O$99" lockText="1" noThreeD="1"/>
</file>

<file path=xl/ctrlProps/ctrlProp39.xml><?xml version="1.0" encoding="utf-8"?>
<formControlPr xmlns="http://schemas.microsoft.com/office/spreadsheetml/2009/9/main" objectType="CheckBox" checked="Checked" fmlaLink="$P$99" lockText="1" noThreeD="1"/>
</file>

<file path=xl/ctrlProps/ctrlProp4.xml><?xml version="1.0" encoding="utf-8"?>
<formControlPr xmlns="http://schemas.microsoft.com/office/spreadsheetml/2009/9/main" objectType="CheckBox" checked="Checked" fmlaLink="$R$8" lockText="1" noThreeD="1"/>
</file>

<file path=xl/ctrlProps/ctrlProp40.xml><?xml version="1.0" encoding="utf-8"?>
<formControlPr xmlns="http://schemas.microsoft.com/office/spreadsheetml/2009/9/main" objectType="CheckBox" checked="Checked" fmlaLink="$Q$99" lockText="1" noThreeD="1"/>
</file>

<file path=xl/ctrlProps/ctrlProp41.xml><?xml version="1.0" encoding="utf-8"?>
<formControlPr xmlns="http://schemas.microsoft.com/office/spreadsheetml/2009/9/main" objectType="CheckBox" checked="Checked" fmlaLink="$O$110" lockText="1" noThreeD="1"/>
</file>

<file path=xl/ctrlProps/ctrlProp42.xml><?xml version="1.0" encoding="utf-8"?>
<formControlPr xmlns="http://schemas.microsoft.com/office/spreadsheetml/2009/9/main" objectType="CheckBox" checked="Checked" fmlaLink="$P$110" lockText="1" noThreeD="1"/>
</file>

<file path=xl/ctrlProps/ctrlProp43.xml><?xml version="1.0" encoding="utf-8"?>
<formControlPr xmlns="http://schemas.microsoft.com/office/spreadsheetml/2009/9/main" objectType="CheckBox" checked="Checked" fmlaLink="$Q$110" lockText="1" noThreeD="1"/>
</file>

<file path=xl/ctrlProps/ctrlProp44.xml><?xml version="1.0" encoding="utf-8"?>
<formControlPr xmlns="http://schemas.microsoft.com/office/spreadsheetml/2009/9/main" objectType="CheckBox" checked="Checked" fmlaLink="$O$121" lockText="1" noThreeD="1"/>
</file>

<file path=xl/ctrlProps/ctrlProp45.xml><?xml version="1.0" encoding="utf-8"?>
<formControlPr xmlns="http://schemas.microsoft.com/office/spreadsheetml/2009/9/main" objectType="CheckBox" checked="Checked" fmlaLink="$P$121" lockText="1" noThreeD="1"/>
</file>

<file path=xl/ctrlProps/ctrlProp46.xml><?xml version="1.0" encoding="utf-8"?>
<formControlPr xmlns="http://schemas.microsoft.com/office/spreadsheetml/2009/9/main" objectType="CheckBox" checked="Checked" fmlaLink="$Q$121" lockText="1" noThreeD="1"/>
</file>

<file path=xl/ctrlProps/ctrlProp47.xml><?xml version="1.0" encoding="utf-8"?>
<formControlPr xmlns="http://schemas.microsoft.com/office/spreadsheetml/2009/9/main" objectType="CheckBox" checked="Checked" fmlaLink="$O$125" lockText="1" noThreeD="1"/>
</file>

<file path=xl/ctrlProps/ctrlProp48.xml><?xml version="1.0" encoding="utf-8"?>
<formControlPr xmlns="http://schemas.microsoft.com/office/spreadsheetml/2009/9/main" objectType="CheckBox" checked="Checked" fmlaLink="$P$125" lockText="1" noThreeD="1"/>
</file>

<file path=xl/ctrlProps/ctrlProp49.xml><?xml version="1.0" encoding="utf-8"?>
<formControlPr xmlns="http://schemas.microsoft.com/office/spreadsheetml/2009/9/main" objectType="CheckBox" checked="Checked" fmlaLink="$Q$125" lockText="1" noThreeD="1"/>
</file>

<file path=xl/ctrlProps/ctrlProp5.xml><?xml version="1.0" encoding="utf-8"?>
<formControlPr xmlns="http://schemas.microsoft.com/office/spreadsheetml/2009/9/main" objectType="CheckBox" checked="Checked" fmlaLink="$S$8" lockText="1" noThreeD="1"/>
</file>

<file path=xl/ctrlProps/ctrlProp50.xml><?xml version="1.0" encoding="utf-8"?>
<formControlPr xmlns="http://schemas.microsoft.com/office/spreadsheetml/2009/9/main" objectType="CheckBox" checked="Checked" fmlaLink="$O$132" lockText="1" noThreeD="1"/>
</file>

<file path=xl/ctrlProps/ctrlProp51.xml><?xml version="1.0" encoding="utf-8"?>
<formControlPr xmlns="http://schemas.microsoft.com/office/spreadsheetml/2009/9/main" objectType="CheckBox" checked="Checked" fmlaLink="$P$132" lockText="1" noThreeD="1"/>
</file>

<file path=xl/ctrlProps/ctrlProp52.xml><?xml version="1.0" encoding="utf-8"?>
<formControlPr xmlns="http://schemas.microsoft.com/office/spreadsheetml/2009/9/main" objectType="CheckBox" checked="Checked" fmlaLink="$Q$132" lockText="1" noThreeD="1"/>
</file>

<file path=xl/ctrlProps/ctrlProp53.xml><?xml version="1.0" encoding="utf-8"?>
<formControlPr xmlns="http://schemas.microsoft.com/office/spreadsheetml/2009/9/main" objectType="CheckBox" checked="Checked" fmlaLink="$O$143" lockText="1" noThreeD="1"/>
</file>

<file path=xl/ctrlProps/ctrlProp54.xml><?xml version="1.0" encoding="utf-8"?>
<formControlPr xmlns="http://schemas.microsoft.com/office/spreadsheetml/2009/9/main" objectType="CheckBox" checked="Checked" fmlaLink="$P$143" lockText="1" noThreeD="1"/>
</file>

<file path=xl/ctrlProps/ctrlProp55.xml><?xml version="1.0" encoding="utf-8"?>
<formControlPr xmlns="http://schemas.microsoft.com/office/spreadsheetml/2009/9/main" objectType="CheckBox" checked="Checked" fmlaLink="$Q$143" lockText="1" noThreeD="1"/>
</file>

<file path=xl/ctrlProps/ctrlProp56.xml><?xml version="1.0" encoding="utf-8"?>
<formControlPr xmlns="http://schemas.microsoft.com/office/spreadsheetml/2009/9/main" objectType="CheckBox" checked="Checked" fmlaLink="$O$152" lockText="1" noThreeD="1"/>
</file>

<file path=xl/ctrlProps/ctrlProp57.xml><?xml version="1.0" encoding="utf-8"?>
<formControlPr xmlns="http://schemas.microsoft.com/office/spreadsheetml/2009/9/main" objectType="CheckBox" checked="Checked" fmlaLink="$P$152" lockText="1" noThreeD="1"/>
</file>

<file path=xl/ctrlProps/ctrlProp58.xml><?xml version="1.0" encoding="utf-8"?>
<formControlPr xmlns="http://schemas.microsoft.com/office/spreadsheetml/2009/9/main" objectType="CheckBox" checked="Checked" fmlaLink="$Q$152" lockText="1" noThreeD="1"/>
</file>

<file path=xl/ctrlProps/ctrlProp59.xml><?xml version="1.0" encoding="utf-8"?>
<formControlPr xmlns="http://schemas.microsoft.com/office/spreadsheetml/2009/9/main" objectType="CheckBox" checked="Checked" fmlaLink="$O$156" lockText="1" noThreeD="1"/>
</file>

<file path=xl/ctrlProps/ctrlProp6.xml><?xml version="1.0" encoding="utf-8"?>
<formControlPr xmlns="http://schemas.microsoft.com/office/spreadsheetml/2009/9/main" objectType="CheckBox" checked="Checked" fmlaLink="$T$8" lockText="1" noThreeD="1"/>
</file>

<file path=xl/ctrlProps/ctrlProp60.xml><?xml version="1.0" encoding="utf-8"?>
<formControlPr xmlns="http://schemas.microsoft.com/office/spreadsheetml/2009/9/main" objectType="CheckBox" checked="Checked" fmlaLink="$P$156" lockText="1" noThreeD="1"/>
</file>

<file path=xl/ctrlProps/ctrlProp61.xml><?xml version="1.0" encoding="utf-8"?>
<formControlPr xmlns="http://schemas.microsoft.com/office/spreadsheetml/2009/9/main" objectType="CheckBox" checked="Checked" fmlaLink="$Q$156" lockText="1" noThreeD="1"/>
</file>

<file path=xl/ctrlProps/ctrlProp62.xml><?xml version="1.0" encoding="utf-8"?>
<formControlPr xmlns="http://schemas.microsoft.com/office/spreadsheetml/2009/9/main" objectType="CheckBox" checked="Checked" fmlaLink="$O$163" lockText="1" noThreeD="1"/>
</file>

<file path=xl/ctrlProps/ctrlProp63.xml><?xml version="1.0" encoding="utf-8"?>
<formControlPr xmlns="http://schemas.microsoft.com/office/spreadsheetml/2009/9/main" objectType="CheckBox" checked="Checked" fmlaLink="$P$163" lockText="1" noThreeD="1"/>
</file>

<file path=xl/ctrlProps/ctrlProp64.xml><?xml version="1.0" encoding="utf-8"?>
<formControlPr xmlns="http://schemas.microsoft.com/office/spreadsheetml/2009/9/main" objectType="CheckBox" checked="Checked" fmlaLink="$Q$163" lockText="1" noThreeD="1"/>
</file>

<file path=xl/ctrlProps/ctrlProp65.xml><?xml version="1.0" encoding="utf-8"?>
<formControlPr xmlns="http://schemas.microsoft.com/office/spreadsheetml/2009/9/main" objectType="CheckBox" checked="Checked" fmlaLink="$O$172" lockText="1" noThreeD="1"/>
</file>

<file path=xl/ctrlProps/ctrlProp66.xml><?xml version="1.0" encoding="utf-8"?>
<formControlPr xmlns="http://schemas.microsoft.com/office/spreadsheetml/2009/9/main" objectType="CheckBox" checked="Checked" fmlaLink="$P$172" lockText="1" noThreeD="1"/>
</file>

<file path=xl/ctrlProps/ctrlProp67.xml><?xml version="1.0" encoding="utf-8"?>
<formControlPr xmlns="http://schemas.microsoft.com/office/spreadsheetml/2009/9/main" objectType="CheckBox" checked="Checked" fmlaLink="$Q$172" lockText="1" noThreeD="1"/>
</file>

<file path=xl/ctrlProps/ctrlProp68.xml><?xml version="1.0" encoding="utf-8"?>
<formControlPr xmlns="http://schemas.microsoft.com/office/spreadsheetml/2009/9/main" objectType="CheckBox" checked="Checked" fmlaLink="$O$183" lockText="1" noThreeD="1"/>
</file>

<file path=xl/ctrlProps/ctrlProp69.xml><?xml version="1.0" encoding="utf-8"?>
<formControlPr xmlns="http://schemas.microsoft.com/office/spreadsheetml/2009/9/main" objectType="CheckBox" checked="Checked" fmlaLink="$P$183" lockText="1" noThreeD="1"/>
</file>

<file path=xl/ctrlProps/ctrlProp7.xml><?xml version="1.0" encoding="utf-8"?>
<formControlPr xmlns="http://schemas.microsoft.com/office/spreadsheetml/2009/9/main" objectType="CheckBox" checked="Checked" fmlaLink="$U$8" lockText="1" noThreeD="1"/>
</file>

<file path=xl/ctrlProps/ctrlProp70.xml><?xml version="1.0" encoding="utf-8"?>
<formControlPr xmlns="http://schemas.microsoft.com/office/spreadsheetml/2009/9/main" objectType="CheckBox" checked="Checked" fmlaLink="$Q$183" lockText="1" noThreeD="1"/>
</file>

<file path=xl/ctrlProps/ctrlProp71.xml><?xml version="1.0" encoding="utf-8"?>
<formControlPr xmlns="http://schemas.microsoft.com/office/spreadsheetml/2009/9/main" objectType="CheckBox" checked="Checked" fmlaLink="$O$194" lockText="1" noThreeD="1"/>
</file>

<file path=xl/ctrlProps/ctrlProp72.xml><?xml version="1.0" encoding="utf-8"?>
<formControlPr xmlns="http://schemas.microsoft.com/office/spreadsheetml/2009/9/main" objectType="CheckBox" checked="Checked" fmlaLink="$P$194" lockText="1" noThreeD="1"/>
</file>

<file path=xl/ctrlProps/ctrlProp73.xml><?xml version="1.0" encoding="utf-8"?>
<formControlPr xmlns="http://schemas.microsoft.com/office/spreadsheetml/2009/9/main" objectType="CheckBox" checked="Checked" fmlaLink="$Q$194" lockText="1" noThreeD="1"/>
</file>

<file path=xl/ctrlProps/ctrlProp74.xml><?xml version="1.0" encoding="utf-8"?>
<formControlPr xmlns="http://schemas.microsoft.com/office/spreadsheetml/2009/9/main" objectType="CheckBox" checked="Checked" fmlaLink="$O$205" lockText="1" noThreeD="1"/>
</file>

<file path=xl/ctrlProps/ctrlProp75.xml><?xml version="1.0" encoding="utf-8"?>
<formControlPr xmlns="http://schemas.microsoft.com/office/spreadsheetml/2009/9/main" objectType="CheckBox" checked="Checked" fmlaLink="$P$205" lockText="1" noThreeD="1"/>
</file>

<file path=xl/ctrlProps/ctrlProp76.xml><?xml version="1.0" encoding="utf-8"?>
<formControlPr xmlns="http://schemas.microsoft.com/office/spreadsheetml/2009/9/main" objectType="CheckBox" checked="Checked" fmlaLink="$Q$205" lockText="1" noThreeD="1"/>
</file>

<file path=xl/ctrlProps/ctrlProp77.xml><?xml version="1.0" encoding="utf-8"?>
<formControlPr xmlns="http://schemas.microsoft.com/office/spreadsheetml/2009/9/main" objectType="CheckBox" checked="Checked" fmlaLink="$O$227" lockText="1" noThreeD="1"/>
</file>

<file path=xl/ctrlProps/ctrlProp78.xml><?xml version="1.0" encoding="utf-8"?>
<formControlPr xmlns="http://schemas.microsoft.com/office/spreadsheetml/2009/9/main" objectType="CheckBox" checked="Checked" fmlaLink="$P$227" lockText="1" noThreeD="1"/>
</file>

<file path=xl/ctrlProps/ctrlProp79.xml><?xml version="1.0" encoding="utf-8"?>
<formControlPr xmlns="http://schemas.microsoft.com/office/spreadsheetml/2009/9/main" objectType="CheckBox" checked="Checked" fmlaLink="$O$238" lockText="1" noThreeD="1"/>
</file>

<file path=xl/ctrlProps/ctrlProp8.xml><?xml version="1.0" encoding="utf-8"?>
<formControlPr xmlns="http://schemas.microsoft.com/office/spreadsheetml/2009/9/main" objectType="CheckBox" checked="Checked" fmlaLink="$O$19" lockText="1" noThreeD="1"/>
</file>

<file path=xl/ctrlProps/ctrlProp80.xml><?xml version="1.0" encoding="utf-8"?>
<formControlPr xmlns="http://schemas.microsoft.com/office/spreadsheetml/2009/9/main" objectType="CheckBox" checked="Checked" fmlaLink="$P$238" lockText="1" noThreeD="1"/>
</file>

<file path=xl/ctrlProps/ctrlProp81.xml><?xml version="1.0" encoding="utf-8"?>
<formControlPr xmlns="http://schemas.microsoft.com/office/spreadsheetml/2009/9/main" objectType="CheckBox" checked="Checked" fmlaLink="$Q$238" lockText="1" noThreeD="1"/>
</file>

<file path=xl/ctrlProps/ctrlProp82.xml><?xml version="1.0" encoding="utf-8"?>
<formControlPr xmlns="http://schemas.microsoft.com/office/spreadsheetml/2009/9/main" objectType="CheckBox" checked="Checked" fmlaLink="$O$249" lockText="1" noThreeD="1"/>
</file>

<file path=xl/ctrlProps/ctrlProp83.xml><?xml version="1.0" encoding="utf-8"?>
<formControlPr xmlns="http://schemas.microsoft.com/office/spreadsheetml/2009/9/main" objectType="CheckBox" checked="Checked" fmlaLink="$P$249" lockText="1" noThreeD="1"/>
</file>

<file path=xl/ctrlProps/ctrlProp84.xml><?xml version="1.0" encoding="utf-8"?>
<formControlPr xmlns="http://schemas.microsoft.com/office/spreadsheetml/2009/9/main" objectType="CheckBox" checked="Checked" fmlaLink="$Q$249" lockText="1" noThreeD="1"/>
</file>

<file path=xl/ctrlProps/ctrlProp85.xml><?xml version="1.0" encoding="utf-8"?>
<formControlPr xmlns="http://schemas.microsoft.com/office/spreadsheetml/2009/9/main" objectType="CheckBox" checked="Checked" fmlaLink="$O$258" lockText="1" noThreeD="1"/>
</file>

<file path=xl/ctrlProps/ctrlProp86.xml><?xml version="1.0" encoding="utf-8"?>
<formControlPr xmlns="http://schemas.microsoft.com/office/spreadsheetml/2009/9/main" objectType="CheckBox" checked="Checked" fmlaLink="$P$258" lockText="1" noThreeD="1"/>
</file>

<file path=xl/ctrlProps/ctrlProp87.xml><?xml version="1.0" encoding="utf-8"?>
<formControlPr xmlns="http://schemas.microsoft.com/office/spreadsheetml/2009/9/main" objectType="CheckBox" checked="Checked" fmlaLink="$Q$258" lockText="1" noThreeD="1"/>
</file>

<file path=xl/ctrlProps/ctrlProp88.xml><?xml version="1.0" encoding="utf-8"?>
<formControlPr xmlns="http://schemas.microsoft.com/office/spreadsheetml/2009/9/main" objectType="CheckBox" checked="Checked" fmlaLink="$O$269" lockText="1" noThreeD="1"/>
</file>

<file path=xl/ctrlProps/ctrlProp89.xml><?xml version="1.0" encoding="utf-8"?>
<formControlPr xmlns="http://schemas.microsoft.com/office/spreadsheetml/2009/9/main" objectType="CheckBox" checked="Checked" fmlaLink="$P$269" lockText="1" noThreeD="1"/>
</file>

<file path=xl/ctrlProps/ctrlProp9.xml><?xml version="1.0" encoding="utf-8"?>
<formControlPr xmlns="http://schemas.microsoft.com/office/spreadsheetml/2009/9/main" objectType="CheckBox" checked="Checked" fmlaLink="$P$19" lockText="1" noThreeD="1"/>
</file>

<file path=xl/ctrlProps/ctrlProp90.xml><?xml version="1.0" encoding="utf-8"?>
<formControlPr xmlns="http://schemas.microsoft.com/office/spreadsheetml/2009/9/main" objectType="CheckBox" checked="Checked" fmlaLink="$Q$269" lockText="1" noThreeD="1"/>
</file>

<file path=xl/ctrlProps/ctrlProp91.xml><?xml version="1.0" encoding="utf-8"?>
<formControlPr xmlns="http://schemas.microsoft.com/office/spreadsheetml/2009/9/main" objectType="CheckBox" checked="Checked" fmlaLink="$O$273" lockText="1" noThreeD="1"/>
</file>

<file path=xl/ctrlProps/ctrlProp92.xml><?xml version="1.0" encoding="utf-8"?>
<formControlPr xmlns="http://schemas.microsoft.com/office/spreadsheetml/2009/9/main" objectType="CheckBox" checked="Checked" fmlaLink="$P$273" lockText="1" noThreeD="1"/>
</file>

<file path=xl/ctrlProps/ctrlProp93.xml><?xml version="1.0" encoding="utf-8"?>
<formControlPr xmlns="http://schemas.microsoft.com/office/spreadsheetml/2009/9/main" objectType="CheckBox" checked="Checked" fmlaLink="$Q$273" lockText="1" noThreeD="1"/>
</file>

<file path=xl/ctrlProps/ctrlProp94.xml><?xml version="1.0" encoding="utf-8"?>
<formControlPr xmlns="http://schemas.microsoft.com/office/spreadsheetml/2009/9/main" objectType="CheckBox" checked="Checked" fmlaLink="$O$280" lockText="1" noThreeD="1"/>
</file>

<file path=xl/ctrlProps/ctrlProp95.xml><?xml version="1.0" encoding="utf-8"?>
<formControlPr xmlns="http://schemas.microsoft.com/office/spreadsheetml/2009/9/main" objectType="CheckBox" checked="Checked" fmlaLink="$P$280" lockText="1" noThreeD="1"/>
</file>

<file path=xl/ctrlProps/ctrlProp96.xml><?xml version="1.0" encoding="utf-8"?>
<formControlPr xmlns="http://schemas.microsoft.com/office/spreadsheetml/2009/9/main" objectType="CheckBox" checked="Checked" fmlaLink="$Q$280" lockText="1" noThreeD="1"/>
</file>

<file path=xl/ctrlProps/ctrlProp97.xml><?xml version="1.0" encoding="utf-8"?>
<formControlPr xmlns="http://schemas.microsoft.com/office/spreadsheetml/2009/9/main" objectType="CheckBox" checked="Checked" fmlaLink="$R$280" lockText="1" noThreeD="1"/>
</file>

<file path=xl/ctrlProps/ctrlProp98.xml><?xml version="1.0" encoding="utf-8"?>
<formControlPr xmlns="http://schemas.microsoft.com/office/spreadsheetml/2009/9/main" objectType="CheckBox" checked="Checked" fmlaLink="$R$273" lockText="1" noThreeD="1"/>
</file>

<file path=xl/ctrlProps/ctrlProp99.xml><?xml version="1.0" encoding="utf-8"?>
<formControlPr xmlns="http://schemas.microsoft.com/office/spreadsheetml/2009/9/main" objectType="CheckBox" checked="Checked" fmlaLink="$R$26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981075</xdr:colOff>
          <xdr:row>6</xdr:row>
          <xdr:rowOff>762000</xdr:rowOff>
        </xdr:from>
        <xdr:to>
          <xdr:col>3</xdr:col>
          <xdr:colOff>1323975</xdr:colOff>
          <xdr:row>8</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981075</xdr:colOff>
          <xdr:row>6</xdr:row>
          <xdr:rowOff>762000</xdr:rowOff>
        </xdr:from>
        <xdr:to>
          <xdr:col>4</xdr:col>
          <xdr:colOff>1323975</xdr:colOff>
          <xdr:row>8</xdr:row>
          <xdr:rowOff>28575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981075</xdr:colOff>
          <xdr:row>6</xdr:row>
          <xdr:rowOff>762000</xdr:rowOff>
        </xdr:from>
        <xdr:to>
          <xdr:col>5</xdr:col>
          <xdr:colOff>1323975</xdr:colOff>
          <xdr:row>8</xdr:row>
          <xdr:rowOff>28575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981075</xdr:colOff>
          <xdr:row>6</xdr:row>
          <xdr:rowOff>762000</xdr:rowOff>
        </xdr:from>
        <xdr:to>
          <xdr:col>6</xdr:col>
          <xdr:colOff>1323975</xdr:colOff>
          <xdr:row>8</xdr:row>
          <xdr:rowOff>28575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981075</xdr:colOff>
          <xdr:row>6</xdr:row>
          <xdr:rowOff>762000</xdr:rowOff>
        </xdr:from>
        <xdr:to>
          <xdr:col>7</xdr:col>
          <xdr:colOff>1323975</xdr:colOff>
          <xdr:row>8</xdr:row>
          <xdr:rowOff>28575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981075</xdr:colOff>
          <xdr:row>6</xdr:row>
          <xdr:rowOff>762000</xdr:rowOff>
        </xdr:from>
        <xdr:to>
          <xdr:col>8</xdr:col>
          <xdr:colOff>1323975</xdr:colOff>
          <xdr:row>8</xdr:row>
          <xdr:rowOff>28575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6</xdr:row>
          <xdr:rowOff>762000</xdr:rowOff>
        </xdr:from>
        <xdr:to>
          <xdr:col>9</xdr:col>
          <xdr:colOff>1219200</xdr:colOff>
          <xdr:row>8</xdr:row>
          <xdr:rowOff>28575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1152525</xdr:colOff>
          <xdr:row>17</xdr:row>
          <xdr:rowOff>571500</xdr:rowOff>
        </xdr:from>
        <xdr:to>
          <xdr:col>3</xdr:col>
          <xdr:colOff>1485900</xdr:colOff>
          <xdr:row>19</xdr:row>
          <xdr:rowOff>28575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1152525</xdr:colOff>
          <xdr:row>17</xdr:row>
          <xdr:rowOff>571500</xdr:rowOff>
        </xdr:from>
        <xdr:to>
          <xdr:col>4</xdr:col>
          <xdr:colOff>1485900</xdr:colOff>
          <xdr:row>19</xdr:row>
          <xdr:rowOff>28575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1152525</xdr:colOff>
          <xdr:row>17</xdr:row>
          <xdr:rowOff>571500</xdr:rowOff>
        </xdr:from>
        <xdr:to>
          <xdr:col>5</xdr:col>
          <xdr:colOff>1485900</xdr:colOff>
          <xdr:row>19</xdr:row>
          <xdr:rowOff>28575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1152525</xdr:colOff>
          <xdr:row>21</xdr:row>
          <xdr:rowOff>952500</xdr:rowOff>
        </xdr:from>
        <xdr:to>
          <xdr:col>3</xdr:col>
          <xdr:colOff>1485900</xdr:colOff>
          <xdr:row>23</xdr:row>
          <xdr:rowOff>28575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1152525</xdr:colOff>
          <xdr:row>21</xdr:row>
          <xdr:rowOff>952500</xdr:rowOff>
        </xdr:from>
        <xdr:to>
          <xdr:col>4</xdr:col>
          <xdr:colOff>1485900</xdr:colOff>
          <xdr:row>23</xdr:row>
          <xdr:rowOff>28575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1152525</xdr:colOff>
          <xdr:row>21</xdr:row>
          <xdr:rowOff>952500</xdr:rowOff>
        </xdr:from>
        <xdr:to>
          <xdr:col>5</xdr:col>
          <xdr:colOff>1485900</xdr:colOff>
          <xdr:row>23</xdr:row>
          <xdr:rowOff>28575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1152525</xdr:colOff>
          <xdr:row>23</xdr:row>
          <xdr:rowOff>762000</xdr:rowOff>
        </xdr:from>
        <xdr:to>
          <xdr:col>3</xdr:col>
          <xdr:colOff>1485900</xdr:colOff>
          <xdr:row>25</xdr:row>
          <xdr:rowOff>28575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1152525</xdr:colOff>
          <xdr:row>23</xdr:row>
          <xdr:rowOff>762000</xdr:rowOff>
        </xdr:from>
        <xdr:to>
          <xdr:col>4</xdr:col>
          <xdr:colOff>1485900</xdr:colOff>
          <xdr:row>25</xdr:row>
          <xdr:rowOff>28575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1152525</xdr:colOff>
          <xdr:row>23</xdr:row>
          <xdr:rowOff>762000</xdr:rowOff>
        </xdr:from>
        <xdr:to>
          <xdr:col>5</xdr:col>
          <xdr:colOff>1485900</xdr:colOff>
          <xdr:row>25</xdr:row>
          <xdr:rowOff>28575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1019175</xdr:colOff>
          <xdr:row>28</xdr:row>
          <xdr:rowOff>762000</xdr:rowOff>
        </xdr:from>
        <xdr:to>
          <xdr:col>7</xdr:col>
          <xdr:colOff>1362075</xdr:colOff>
          <xdr:row>30</xdr:row>
          <xdr:rowOff>28575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1019175</xdr:colOff>
          <xdr:row>28</xdr:row>
          <xdr:rowOff>762000</xdr:rowOff>
        </xdr:from>
        <xdr:to>
          <xdr:col>8</xdr:col>
          <xdr:colOff>1362075</xdr:colOff>
          <xdr:row>30</xdr:row>
          <xdr:rowOff>28575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1019175</xdr:colOff>
          <xdr:row>28</xdr:row>
          <xdr:rowOff>762000</xdr:rowOff>
        </xdr:from>
        <xdr:to>
          <xdr:col>3</xdr:col>
          <xdr:colOff>1362075</xdr:colOff>
          <xdr:row>30</xdr:row>
          <xdr:rowOff>28575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1019175</xdr:colOff>
          <xdr:row>34</xdr:row>
          <xdr:rowOff>381000</xdr:rowOff>
        </xdr:from>
        <xdr:to>
          <xdr:col>3</xdr:col>
          <xdr:colOff>1362075</xdr:colOff>
          <xdr:row>36</xdr:row>
          <xdr:rowOff>28575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1019175</xdr:colOff>
          <xdr:row>34</xdr:row>
          <xdr:rowOff>381000</xdr:rowOff>
        </xdr:from>
        <xdr:to>
          <xdr:col>4</xdr:col>
          <xdr:colOff>1362075</xdr:colOff>
          <xdr:row>36</xdr:row>
          <xdr:rowOff>28575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1019175</xdr:colOff>
          <xdr:row>34</xdr:row>
          <xdr:rowOff>381000</xdr:rowOff>
        </xdr:from>
        <xdr:to>
          <xdr:col>5</xdr:col>
          <xdr:colOff>1362075</xdr:colOff>
          <xdr:row>36</xdr:row>
          <xdr:rowOff>28575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1019175</xdr:colOff>
          <xdr:row>39</xdr:row>
          <xdr:rowOff>762000</xdr:rowOff>
        </xdr:from>
        <xdr:to>
          <xdr:col>3</xdr:col>
          <xdr:colOff>1362075</xdr:colOff>
          <xdr:row>41</xdr:row>
          <xdr:rowOff>28575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1019175</xdr:colOff>
          <xdr:row>39</xdr:row>
          <xdr:rowOff>762000</xdr:rowOff>
        </xdr:from>
        <xdr:to>
          <xdr:col>4</xdr:col>
          <xdr:colOff>1362075</xdr:colOff>
          <xdr:row>41</xdr:row>
          <xdr:rowOff>28575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1019175</xdr:colOff>
          <xdr:row>39</xdr:row>
          <xdr:rowOff>762000</xdr:rowOff>
        </xdr:from>
        <xdr:to>
          <xdr:col>5</xdr:col>
          <xdr:colOff>1362075</xdr:colOff>
          <xdr:row>41</xdr:row>
          <xdr:rowOff>28575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1057275</xdr:colOff>
          <xdr:row>57</xdr:row>
          <xdr:rowOff>952500</xdr:rowOff>
        </xdr:from>
        <xdr:to>
          <xdr:col>3</xdr:col>
          <xdr:colOff>1400175</xdr:colOff>
          <xdr:row>59</xdr:row>
          <xdr:rowOff>28575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1057275</xdr:colOff>
          <xdr:row>57</xdr:row>
          <xdr:rowOff>952500</xdr:rowOff>
        </xdr:from>
        <xdr:to>
          <xdr:col>4</xdr:col>
          <xdr:colOff>1400175</xdr:colOff>
          <xdr:row>59</xdr:row>
          <xdr:rowOff>28575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1057275</xdr:colOff>
          <xdr:row>57</xdr:row>
          <xdr:rowOff>952500</xdr:rowOff>
        </xdr:from>
        <xdr:to>
          <xdr:col>5</xdr:col>
          <xdr:colOff>1400175</xdr:colOff>
          <xdr:row>59</xdr:row>
          <xdr:rowOff>28575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1057275</xdr:colOff>
          <xdr:row>68</xdr:row>
          <xdr:rowOff>762000</xdr:rowOff>
        </xdr:from>
        <xdr:to>
          <xdr:col>3</xdr:col>
          <xdr:colOff>1400175</xdr:colOff>
          <xdr:row>70</xdr:row>
          <xdr:rowOff>28575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1057275</xdr:colOff>
          <xdr:row>68</xdr:row>
          <xdr:rowOff>762000</xdr:rowOff>
        </xdr:from>
        <xdr:to>
          <xdr:col>4</xdr:col>
          <xdr:colOff>1400175</xdr:colOff>
          <xdr:row>70</xdr:row>
          <xdr:rowOff>28575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1057275</xdr:colOff>
          <xdr:row>68</xdr:row>
          <xdr:rowOff>762000</xdr:rowOff>
        </xdr:from>
        <xdr:to>
          <xdr:col>5</xdr:col>
          <xdr:colOff>1400175</xdr:colOff>
          <xdr:row>70</xdr:row>
          <xdr:rowOff>28575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1057275</xdr:colOff>
          <xdr:row>77</xdr:row>
          <xdr:rowOff>571500</xdr:rowOff>
        </xdr:from>
        <xdr:to>
          <xdr:col>3</xdr:col>
          <xdr:colOff>1400175</xdr:colOff>
          <xdr:row>79</xdr:row>
          <xdr:rowOff>28575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1057275</xdr:colOff>
          <xdr:row>77</xdr:row>
          <xdr:rowOff>571500</xdr:rowOff>
        </xdr:from>
        <xdr:to>
          <xdr:col>4</xdr:col>
          <xdr:colOff>1400175</xdr:colOff>
          <xdr:row>79</xdr:row>
          <xdr:rowOff>28575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1057275</xdr:colOff>
          <xdr:row>77</xdr:row>
          <xdr:rowOff>571500</xdr:rowOff>
        </xdr:from>
        <xdr:to>
          <xdr:col>5</xdr:col>
          <xdr:colOff>1400175</xdr:colOff>
          <xdr:row>79</xdr:row>
          <xdr:rowOff>28575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1057275</xdr:colOff>
          <xdr:row>86</xdr:row>
          <xdr:rowOff>1333500</xdr:rowOff>
        </xdr:from>
        <xdr:to>
          <xdr:col>3</xdr:col>
          <xdr:colOff>1400175</xdr:colOff>
          <xdr:row>88</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1057275</xdr:colOff>
          <xdr:row>86</xdr:row>
          <xdr:rowOff>1333500</xdr:rowOff>
        </xdr:from>
        <xdr:to>
          <xdr:col>4</xdr:col>
          <xdr:colOff>1400175</xdr:colOff>
          <xdr:row>88</xdr:row>
          <xdr:rowOff>28575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1057275</xdr:colOff>
          <xdr:row>86</xdr:row>
          <xdr:rowOff>1333500</xdr:rowOff>
        </xdr:from>
        <xdr:to>
          <xdr:col>5</xdr:col>
          <xdr:colOff>1400175</xdr:colOff>
          <xdr:row>88</xdr:row>
          <xdr:rowOff>28575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1000125</xdr:colOff>
          <xdr:row>97</xdr:row>
          <xdr:rowOff>1333500</xdr:rowOff>
        </xdr:from>
        <xdr:to>
          <xdr:col>3</xdr:col>
          <xdr:colOff>1333500</xdr:colOff>
          <xdr:row>99</xdr:row>
          <xdr:rowOff>28575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1000125</xdr:colOff>
          <xdr:row>97</xdr:row>
          <xdr:rowOff>1333500</xdr:rowOff>
        </xdr:from>
        <xdr:to>
          <xdr:col>4</xdr:col>
          <xdr:colOff>1333500</xdr:colOff>
          <xdr:row>99</xdr:row>
          <xdr:rowOff>28575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1000125</xdr:colOff>
          <xdr:row>97</xdr:row>
          <xdr:rowOff>1333500</xdr:rowOff>
        </xdr:from>
        <xdr:to>
          <xdr:col>5</xdr:col>
          <xdr:colOff>1333500</xdr:colOff>
          <xdr:row>99</xdr:row>
          <xdr:rowOff>28575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1000125</xdr:colOff>
          <xdr:row>108</xdr:row>
          <xdr:rowOff>952500</xdr:rowOff>
        </xdr:from>
        <xdr:to>
          <xdr:col>3</xdr:col>
          <xdr:colOff>1343025</xdr:colOff>
          <xdr:row>110</xdr:row>
          <xdr:rowOff>28575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1000125</xdr:colOff>
          <xdr:row>108</xdr:row>
          <xdr:rowOff>952500</xdr:rowOff>
        </xdr:from>
        <xdr:to>
          <xdr:col>4</xdr:col>
          <xdr:colOff>1343025</xdr:colOff>
          <xdr:row>110</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1000125</xdr:colOff>
          <xdr:row>108</xdr:row>
          <xdr:rowOff>952500</xdr:rowOff>
        </xdr:from>
        <xdr:to>
          <xdr:col>5</xdr:col>
          <xdr:colOff>1343025</xdr:colOff>
          <xdr:row>110</xdr:row>
          <xdr:rowOff>28575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923925</xdr:colOff>
          <xdr:row>119</xdr:row>
          <xdr:rowOff>762000</xdr:rowOff>
        </xdr:from>
        <xdr:to>
          <xdr:col>3</xdr:col>
          <xdr:colOff>1257300</xdr:colOff>
          <xdr:row>121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923925</xdr:colOff>
          <xdr:row>119</xdr:row>
          <xdr:rowOff>762000</xdr:rowOff>
        </xdr:from>
        <xdr:to>
          <xdr:col>4</xdr:col>
          <xdr:colOff>1257300</xdr:colOff>
          <xdr:row>121</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923925</xdr:colOff>
          <xdr:row>119</xdr:row>
          <xdr:rowOff>762000</xdr:rowOff>
        </xdr:from>
        <xdr:to>
          <xdr:col>5</xdr:col>
          <xdr:colOff>1257300</xdr:colOff>
          <xdr:row>121</xdr:row>
          <xdr:rowOff>28575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923925</xdr:colOff>
          <xdr:row>123</xdr:row>
          <xdr:rowOff>2095500</xdr:rowOff>
        </xdr:from>
        <xdr:to>
          <xdr:col>3</xdr:col>
          <xdr:colOff>1257300</xdr:colOff>
          <xdr:row>125</xdr:row>
          <xdr:rowOff>28575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923925</xdr:colOff>
          <xdr:row>123</xdr:row>
          <xdr:rowOff>2095500</xdr:rowOff>
        </xdr:from>
        <xdr:to>
          <xdr:col>4</xdr:col>
          <xdr:colOff>1257300</xdr:colOff>
          <xdr:row>125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923925</xdr:colOff>
          <xdr:row>123</xdr:row>
          <xdr:rowOff>2095500</xdr:rowOff>
        </xdr:from>
        <xdr:to>
          <xdr:col>5</xdr:col>
          <xdr:colOff>1257300</xdr:colOff>
          <xdr:row>125</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923925</xdr:colOff>
          <xdr:row>130</xdr:row>
          <xdr:rowOff>1333500</xdr:rowOff>
        </xdr:from>
        <xdr:to>
          <xdr:col>3</xdr:col>
          <xdr:colOff>1257300</xdr:colOff>
          <xdr:row>132</xdr:row>
          <xdr:rowOff>28575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923925</xdr:colOff>
          <xdr:row>130</xdr:row>
          <xdr:rowOff>1333500</xdr:rowOff>
        </xdr:from>
        <xdr:to>
          <xdr:col>4</xdr:col>
          <xdr:colOff>1257300</xdr:colOff>
          <xdr:row>132</xdr:row>
          <xdr:rowOff>28575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923925</xdr:colOff>
          <xdr:row>130</xdr:row>
          <xdr:rowOff>1333500</xdr:rowOff>
        </xdr:from>
        <xdr:to>
          <xdr:col>5</xdr:col>
          <xdr:colOff>1257300</xdr:colOff>
          <xdr:row>132</xdr:row>
          <xdr:rowOff>28575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923925</xdr:colOff>
          <xdr:row>141</xdr:row>
          <xdr:rowOff>1333500</xdr:rowOff>
        </xdr:from>
        <xdr:to>
          <xdr:col>3</xdr:col>
          <xdr:colOff>1257300</xdr:colOff>
          <xdr:row>143</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923925</xdr:colOff>
          <xdr:row>141</xdr:row>
          <xdr:rowOff>1333500</xdr:rowOff>
        </xdr:from>
        <xdr:to>
          <xdr:col>4</xdr:col>
          <xdr:colOff>1257300</xdr:colOff>
          <xdr:row>143</xdr:row>
          <xdr:rowOff>28575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923925</xdr:colOff>
          <xdr:row>141</xdr:row>
          <xdr:rowOff>1333500</xdr:rowOff>
        </xdr:from>
        <xdr:to>
          <xdr:col>5</xdr:col>
          <xdr:colOff>1257300</xdr:colOff>
          <xdr:row>143</xdr:row>
          <xdr:rowOff>28575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981075</xdr:colOff>
          <xdr:row>150</xdr:row>
          <xdr:rowOff>571500</xdr:rowOff>
        </xdr:from>
        <xdr:to>
          <xdr:col>3</xdr:col>
          <xdr:colOff>1323975</xdr:colOff>
          <xdr:row>152</xdr:row>
          <xdr:rowOff>28575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981075</xdr:colOff>
          <xdr:row>150</xdr:row>
          <xdr:rowOff>571500</xdr:rowOff>
        </xdr:from>
        <xdr:to>
          <xdr:col>4</xdr:col>
          <xdr:colOff>1323975</xdr:colOff>
          <xdr:row>152</xdr:row>
          <xdr:rowOff>28575</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981075</xdr:colOff>
          <xdr:row>150</xdr:row>
          <xdr:rowOff>571500</xdr:rowOff>
        </xdr:from>
        <xdr:to>
          <xdr:col>5</xdr:col>
          <xdr:colOff>1323975</xdr:colOff>
          <xdr:row>152</xdr:row>
          <xdr:rowOff>28575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981075</xdr:colOff>
          <xdr:row>154</xdr:row>
          <xdr:rowOff>762000</xdr:rowOff>
        </xdr:from>
        <xdr:to>
          <xdr:col>3</xdr:col>
          <xdr:colOff>1323975</xdr:colOff>
          <xdr:row>156</xdr:row>
          <xdr:rowOff>28575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981075</xdr:colOff>
          <xdr:row>154</xdr:row>
          <xdr:rowOff>762000</xdr:rowOff>
        </xdr:from>
        <xdr:to>
          <xdr:col>4</xdr:col>
          <xdr:colOff>1323975</xdr:colOff>
          <xdr:row>156</xdr:row>
          <xdr:rowOff>28575</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981075</xdr:colOff>
          <xdr:row>154</xdr:row>
          <xdr:rowOff>762000</xdr:rowOff>
        </xdr:from>
        <xdr:to>
          <xdr:col>5</xdr:col>
          <xdr:colOff>1323975</xdr:colOff>
          <xdr:row>156</xdr:row>
          <xdr:rowOff>28575</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981075</xdr:colOff>
          <xdr:row>161</xdr:row>
          <xdr:rowOff>952500</xdr:rowOff>
        </xdr:from>
        <xdr:to>
          <xdr:col>6</xdr:col>
          <xdr:colOff>1323975</xdr:colOff>
          <xdr:row>163</xdr:row>
          <xdr:rowOff>38100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981075</xdr:colOff>
          <xdr:row>161</xdr:row>
          <xdr:rowOff>952500</xdr:rowOff>
        </xdr:from>
        <xdr:to>
          <xdr:col>7</xdr:col>
          <xdr:colOff>1323975</xdr:colOff>
          <xdr:row>163</xdr:row>
          <xdr:rowOff>38100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981075</xdr:colOff>
          <xdr:row>161</xdr:row>
          <xdr:rowOff>952500</xdr:rowOff>
        </xdr:from>
        <xdr:to>
          <xdr:col>8</xdr:col>
          <xdr:colOff>1323975</xdr:colOff>
          <xdr:row>163</xdr:row>
          <xdr:rowOff>38100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1057275</xdr:colOff>
          <xdr:row>170</xdr:row>
          <xdr:rowOff>561975</xdr:rowOff>
        </xdr:from>
        <xdr:to>
          <xdr:col>3</xdr:col>
          <xdr:colOff>1400175</xdr:colOff>
          <xdr:row>172</xdr:row>
          <xdr:rowOff>9525</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1057275</xdr:colOff>
          <xdr:row>170</xdr:row>
          <xdr:rowOff>561975</xdr:rowOff>
        </xdr:from>
        <xdr:to>
          <xdr:col>4</xdr:col>
          <xdr:colOff>1400175</xdr:colOff>
          <xdr:row>172</xdr:row>
          <xdr:rowOff>9525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1057275</xdr:colOff>
          <xdr:row>170</xdr:row>
          <xdr:rowOff>561975</xdr:rowOff>
        </xdr:from>
        <xdr:to>
          <xdr:col>5</xdr:col>
          <xdr:colOff>1400175</xdr:colOff>
          <xdr:row>172</xdr:row>
          <xdr:rowOff>9525</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1057275</xdr:colOff>
          <xdr:row>181</xdr:row>
          <xdr:rowOff>752475</xdr:rowOff>
        </xdr:from>
        <xdr:to>
          <xdr:col>3</xdr:col>
          <xdr:colOff>1400175</xdr:colOff>
          <xdr:row>183</xdr:row>
          <xdr:rowOff>9525</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1057275</xdr:colOff>
          <xdr:row>181</xdr:row>
          <xdr:rowOff>752475</xdr:rowOff>
        </xdr:from>
        <xdr:to>
          <xdr:col>4</xdr:col>
          <xdr:colOff>1400175</xdr:colOff>
          <xdr:row>183</xdr:row>
          <xdr:rowOff>9525</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1057275</xdr:colOff>
          <xdr:row>181</xdr:row>
          <xdr:rowOff>752475</xdr:rowOff>
        </xdr:from>
        <xdr:to>
          <xdr:col>5</xdr:col>
          <xdr:colOff>1400175</xdr:colOff>
          <xdr:row>183</xdr:row>
          <xdr:rowOff>9525</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1057275</xdr:colOff>
          <xdr:row>192</xdr:row>
          <xdr:rowOff>561975</xdr:rowOff>
        </xdr:from>
        <xdr:to>
          <xdr:col>3</xdr:col>
          <xdr:colOff>1400175</xdr:colOff>
          <xdr:row>194</xdr:row>
          <xdr:rowOff>9525</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1057275</xdr:colOff>
          <xdr:row>192</xdr:row>
          <xdr:rowOff>561975</xdr:rowOff>
        </xdr:from>
        <xdr:to>
          <xdr:col>4</xdr:col>
          <xdr:colOff>1400175</xdr:colOff>
          <xdr:row>194</xdr:row>
          <xdr:rowOff>9525</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1057275</xdr:colOff>
          <xdr:row>192</xdr:row>
          <xdr:rowOff>561975</xdr:rowOff>
        </xdr:from>
        <xdr:to>
          <xdr:col>5</xdr:col>
          <xdr:colOff>1400175</xdr:colOff>
          <xdr:row>194</xdr:row>
          <xdr:rowOff>9525</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1057275</xdr:colOff>
          <xdr:row>203</xdr:row>
          <xdr:rowOff>942975</xdr:rowOff>
        </xdr:from>
        <xdr:to>
          <xdr:col>3</xdr:col>
          <xdr:colOff>1400175</xdr:colOff>
          <xdr:row>205</xdr:row>
          <xdr:rowOff>9525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1057275</xdr:colOff>
          <xdr:row>203</xdr:row>
          <xdr:rowOff>942975</xdr:rowOff>
        </xdr:from>
        <xdr:to>
          <xdr:col>4</xdr:col>
          <xdr:colOff>1400175</xdr:colOff>
          <xdr:row>205</xdr:row>
          <xdr:rowOff>9525</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1057275</xdr:colOff>
          <xdr:row>203</xdr:row>
          <xdr:rowOff>942975</xdr:rowOff>
        </xdr:from>
        <xdr:to>
          <xdr:col>5</xdr:col>
          <xdr:colOff>1400175</xdr:colOff>
          <xdr:row>205</xdr:row>
          <xdr:rowOff>9525</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962025</xdr:colOff>
          <xdr:row>225</xdr:row>
          <xdr:rowOff>561975</xdr:rowOff>
        </xdr:from>
        <xdr:to>
          <xdr:col>3</xdr:col>
          <xdr:colOff>1295400</xdr:colOff>
          <xdr:row>227</xdr:row>
          <xdr:rowOff>9525</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962025</xdr:colOff>
          <xdr:row>225</xdr:row>
          <xdr:rowOff>561975</xdr:rowOff>
        </xdr:from>
        <xdr:to>
          <xdr:col>4</xdr:col>
          <xdr:colOff>1295400</xdr:colOff>
          <xdr:row>227</xdr:row>
          <xdr:rowOff>9525</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962025</xdr:colOff>
          <xdr:row>236</xdr:row>
          <xdr:rowOff>752475</xdr:rowOff>
        </xdr:from>
        <xdr:to>
          <xdr:col>3</xdr:col>
          <xdr:colOff>1295400</xdr:colOff>
          <xdr:row>238</xdr:row>
          <xdr:rowOff>9525</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962025</xdr:colOff>
          <xdr:row>236</xdr:row>
          <xdr:rowOff>752475</xdr:rowOff>
        </xdr:from>
        <xdr:to>
          <xdr:col>4</xdr:col>
          <xdr:colOff>1295400</xdr:colOff>
          <xdr:row>238</xdr:row>
          <xdr:rowOff>9525</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962025</xdr:colOff>
          <xdr:row>236</xdr:row>
          <xdr:rowOff>752475</xdr:rowOff>
        </xdr:from>
        <xdr:to>
          <xdr:col>5</xdr:col>
          <xdr:colOff>1295400</xdr:colOff>
          <xdr:row>238</xdr:row>
          <xdr:rowOff>9525</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962025</xdr:colOff>
          <xdr:row>247</xdr:row>
          <xdr:rowOff>561975</xdr:rowOff>
        </xdr:from>
        <xdr:to>
          <xdr:col>3</xdr:col>
          <xdr:colOff>1295400</xdr:colOff>
          <xdr:row>249</xdr:row>
          <xdr:rowOff>9525</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962025</xdr:colOff>
          <xdr:row>247</xdr:row>
          <xdr:rowOff>561975</xdr:rowOff>
        </xdr:from>
        <xdr:to>
          <xdr:col>4</xdr:col>
          <xdr:colOff>1295400</xdr:colOff>
          <xdr:row>249</xdr:row>
          <xdr:rowOff>9525</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962025</xdr:colOff>
          <xdr:row>247</xdr:row>
          <xdr:rowOff>561975</xdr:rowOff>
        </xdr:from>
        <xdr:to>
          <xdr:col>5</xdr:col>
          <xdr:colOff>1295400</xdr:colOff>
          <xdr:row>249</xdr:row>
          <xdr:rowOff>9525</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962025</xdr:colOff>
          <xdr:row>256</xdr:row>
          <xdr:rowOff>752475</xdr:rowOff>
        </xdr:from>
        <xdr:to>
          <xdr:col>3</xdr:col>
          <xdr:colOff>1295400</xdr:colOff>
          <xdr:row>258</xdr:row>
          <xdr:rowOff>9525</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962025</xdr:colOff>
          <xdr:row>256</xdr:row>
          <xdr:rowOff>752475</xdr:rowOff>
        </xdr:from>
        <xdr:to>
          <xdr:col>4</xdr:col>
          <xdr:colOff>1295400</xdr:colOff>
          <xdr:row>258</xdr:row>
          <xdr:rowOff>9525</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962025</xdr:colOff>
          <xdr:row>256</xdr:row>
          <xdr:rowOff>752475</xdr:rowOff>
        </xdr:from>
        <xdr:to>
          <xdr:col>5</xdr:col>
          <xdr:colOff>1295400</xdr:colOff>
          <xdr:row>258</xdr:row>
          <xdr:rowOff>9525</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962025</xdr:colOff>
          <xdr:row>267</xdr:row>
          <xdr:rowOff>561975</xdr:rowOff>
        </xdr:from>
        <xdr:to>
          <xdr:col>3</xdr:col>
          <xdr:colOff>1295400</xdr:colOff>
          <xdr:row>269</xdr:row>
          <xdr:rowOff>9525</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962025</xdr:colOff>
          <xdr:row>267</xdr:row>
          <xdr:rowOff>561975</xdr:rowOff>
        </xdr:from>
        <xdr:to>
          <xdr:col>4</xdr:col>
          <xdr:colOff>1295400</xdr:colOff>
          <xdr:row>269</xdr:row>
          <xdr:rowOff>9525</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962025</xdr:colOff>
          <xdr:row>267</xdr:row>
          <xdr:rowOff>561975</xdr:rowOff>
        </xdr:from>
        <xdr:to>
          <xdr:col>5</xdr:col>
          <xdr:colOff>1295400</xdr:colOff>
          <xdr:row>269</xdr:row>
          <xdr:rowOff>9525</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1019175</xdr:colOff>
          <xdr:row>271</xdr:row>
          <xdr:rowOff>942975</xdr:rowOff>
        </xdr:from>
        <xdr:to>
          <xdr:col>3</xdr:col>
          <xdr:colOff>1362075</xdr:colOff>
          <xdr:row>273</xdr:row>
          <xdr:rowOff>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1019175</xdr:colOff>
          <xdr:row>271</xdr:row>
          <xdr:rowOff>942975</xdr:rowOff>
        </xdr:from>
        <xdr:to>
          <xdr:col>4</xdr:col>
          <xdr:colOff>1362075</xdr:colOff>
          <xdr:row>273</xdr:row>
          <xdr:rowOff>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1019175</xdr:colOff>
          <xdr:row>271</xdr:row>
          <xdr:rowOff>942975</xdr:rowOff>
        </xdr:from>
        <xdr:to>
          <xdr:col>5</xdr:col>
          <xdr:colOff>1362075</xdr:colOff>
          <xdr:row>273</xdr:row>
          <xdr:rowOff>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1019175</xdr:colOff>
          <xdr:row>278</xdr:row>
          <xdr:rowOff>371475</xdr:rowOff>
        </xdr:from>
        <xdr:to>
          <xdr:col>3</xdr:col>
          <xdr:colOff>1362075</xdr:colOff>
          <xdr:row>280</xdr:row>
          <xdr:rowOff>9525</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1019175</xdr:colOff>
          <xdr:row>278</xdr:row>
          <xdr:rowOff>371475</xdr:rowOff>
        </xdr:from>
        <xdr:to>
          <xdr:col>4</xdr:col>
          <xdr:colOff>1362075</xdr:colOff>
          <xdr:row>280</xdr:row>
          <xdr:rowOff>9525</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1019175</xdr:colOff>
          <xdr:row>278</xdr:row>
          <xdr:rowOff>371475</xdr:rowOff>
        </xdr:from>
        <xdr:to>
          <xdr:col>5</xdr:col>
          <xdr:colOff>1362075</xdr:colOff>
          <xdr:row>280</xdr:row>
          <xdr:rowOff>9525</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1019175</xdr:colOff>
          <xdr:row>278</xdr:row>
          <xdr:rowOff>371475</xdr:rowOff>
        </xdr:from>
        <xdr:to>
          <xdr:col>6</xdr:col>
          <xdr:colOff>1362075</xdr:colOff>
          <xdr:row>280</xdr:row>
          <xdr:rowOff>9525</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1019175</xdr:colOff>
          <xdr:row>271</xdr:row>
          <xdr:rowOff>942975</xdr:rowOff>
        </xdr:from>
        <xdr:to>
          <xdr:col>6</xdr:col>
          <xdr:colOff>1362075</xdr:colOff>
          <xdr:row>273</xdr:row>
          <xdr:rowOff>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962025</xdr:colOff>
          <xdr:row>267</xdr:row>
          <xdr:rowOff>561975</xdr:rowOff>
        </xdr:from>
        <xdr:to>
          <xdr:col>6</xdr:col>
          <xdr:colOff>1295400</xdr:colOff>
          <xdr:row>269</xdr:row>
          <xdr:rowOff>9525</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962025</xdr:colOff>
          <xdr:row>267</xdr:row>
          <xdr:rowOff>561975</xdr:rowOff>
        </xdr:from>
        <xdr:to>
          <xdr:col>7</xdr:col>
          <xdr:colOff>1295400</xdr:colOff>
          <xdr:row>269</xdr:row>
          <xdr:rowOff>9525</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962025</xdr:colOff>
          <xdr:row>267</xdr:row>
          <xdr:rowOff>561975</xdr:rowOff>
        </xdr:from>
        <xdr:to>
          <xdr:col>8</xdr:col>
          <xdr:colOff>1295400</xdr:colOff>
          <xdr:row>269</xdr:row>
          <xdr:rowOff>9525</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962025</xdr:colOff>
          <xdr:row>267</xdr:row>
          <xdr:rowOff>561975</xdr:rowOff>
        </xdr:from>
        <xdr:to>
          <xdr:col>9</xdr:col>
          <xdr:colOff>1209675</xdr:colOff>
          <xdr:row>269</xdr:row>
          <xdr:rowOff>9525</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657225</xdr:colOff>
          <xdr:row>267</xdr:row>
          <xdr:rowOff>533400</xdr:rowOff>
        </xdr:from>
        <xdr:to>
          <xdr:col>10</xdr:col>
          <xdr:colOff>952500</xdr:colOff>
          <xdr:row>269</xdr:row>
          <xdr:rowOff>28575</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676275</xdr:colOff>
          <xdr:row>267</xdr:row>
          <xdr:rowOff>561975</xdr:rowOff>
        </xdr:from>
        <xdr:to>
          <xdr:col>11</xdr:col>
          <xdr:colOff>990600</xdr:colOff>
          <xdr:row>269</xdr:row>
          <xdr:rowOff>66675</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962025</xdr:colOff>
          <xdr:row>256</xdr:row>
          <xdr:rowOff>752475</xdr:rowOff>
        </xdr:from>
        <xdr:to>
          <xdr:col>6</xdr:col>
          <xdr:colOff>1295400</xdr:colOff>
          <xdr:row>258</xdr:row>
          <xdr:rowOff>9525</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962025</xdr:colOff>
          <xdr:row>256</xdr:row>
          <xdr:rowOff>752475</xdr:rowOff>
        </xdr:from>
        <xdr:to>
          <xdr:col>7</xdr:col>
          <xdr:colOff>1295400</xdr:colOff>
          <xdr:row>258</xdr:row>
          <xdr:rowOff>9525</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962025</xdr:colOff>
          <xdr:row>236</xdr:row>
          <xdr:rowOff>752475</xdr:rowOff>
        </xdr:from>
        <xdr:to>
          <xdr:col>6</xdr:col>
          <xdr:colOff>1295400</xdr:colOff>
          <xdr:row>238</xdr:row>
          <xdr:rowOff>9525</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962025</xdr:colOff>
          <xdr:row>236</xdr:row>
          <xdr:rowOff>752475</xdr:rowOff>
        </xdr:from>
        <xdr:to>
          <xdr:col>7</xdr:col>
          <xdr:colOff>1295400</xdr:colOff>
          <xdr:row>238</xdr:row>
          <xdr:rowOff>9525</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962025</xdr:colOff>
          <xdr:row>236</xdr:row>
          <xdr:rowOff>752475</xdr:rowOff>
        </xdr:from>
        <xdr:to>
          <xdr:col>8</xdr:col>
          <xdr:colOff>1295400</xdr:colOff>
          <xdr:row>238</xdr:row>
          <xdr:rowOff>9525</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600075</xdr:colOff>
          <xdr:row>237</xdr:row>
          <xdr:rowOff>0</xdr:rowOff>
        </xdr:from>
        <xdr:to>
          <xdr:col>9</xdr:col>
          <xdr:colOff>847725</xdr:colOff>
          <xdr:row>238</xdr:row>
          <xdr:rowOff>28575</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485775</xdr:colOff>
          <xdr:row>236</xdr:row>
          <xdr:rowOff>723900</xdr:rowOff>
        </xdr:from>
        <xdr:to>
          <xdr:col>10</xdr:col>
          <xdr:colOff>723900</xdr:colOff>
          <xdr:row>238</xdr:row>
          <xdr:rowOff>28575</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1057275</xdr:colOff>
          <xdr:row>203</xdr:row>
          <xdr:rowOff>942975</xdr:rowOff>
        </xdr:from>
        <xdr:to>
          <xdr:col>6</xdr:col>
          <xdr:colOff>1400175</xdr:colOff>
          <xdr:row>205</xdr:row>
          <xdr:rowOff>9525</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1057275</xdr:colOff>
          <xdr:row>203</xdr:row>
          <xdr:rowOff>942975</xdr:rowOff>
        </xdr:from>
        <xdr:to>
          <xdr:col>7</xdr:col>
          <xdr:colOff>1400175</xdr:colOff>
          <xdr:row>205</xdr:row>
          <xdr:rowOff>9525</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1057275</xdr:colOff>
          <xdr:row>203</xdr:row>
          <xdr:rowOff>942975</xdr:rowOff>
        </xdr:from>
        <xdr:to>
          <xdr:col>8</xdr:col>
          <xdr:colOff>1400175</xdr:colOff>
          <xdr:row>205</xdr:row>
          <xdr:rowOff>9525</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1057275</xdr:colOff>
          <xdr:row>192</xdr:row>
          <xdr:rowOff>561975</xdr:rowOff>
        </xdr:from>
        <xdr:to>
          <xdr:col>6</xdr:col>
          <xdr:colOff>1400175</xdr:colOff>
          <xdr:row>194</xdr:row>
          <xdr:rowOff>9525</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1057275</xdr:colOff>
          <xdr:row>192</xdr:row>
          <xdr:rowOff>561975</xdr:rowOff>
        </xdr:from>
        <xdr:to>
          <xdr:col>7</xdr:col>
          <xdr:colOff>1400175</xdr:colOff>
          <xdr:row>194</xdr:row>
          <xdr:rowOff>9525</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1057275</xdr:colOff>
          <xdr:row>192</xdr:row>
          <xdr:rowOff>561975</xdr:rowOff>
        </xdr:from>
        <xdr:to>
          <xdr:col>8</xdr:col>
          <xdr:colOff>1400175</xdr:colOff>
          <xdr:row>194</xdr:row>
          <xdr:rowOff>9525</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1057275</xdr:colOff>
          <xdr:row>192</xdr:row>
          <xdr:rowOff>561975</xdr:rowOff>
        </xdr:from>
        <xdr:to>
          <xdr:col>9</xdr:col>
          <xdr:colOff>1295400</xdr:colOff>
          <xdr:row>194</xdr:row>
          <xdr:rowOff>9525</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1057275</xdr:colOff>
          <xdr:row>181</xdr:row>
          <xdr:rowOff>752475</xdr:rowOff>
        </xdr:from>
        <xdr:to>
          <xdr:col>6</xdr:col>
          <xdr:colOff>1400175</xdr:colOff>
          <xdr:row>183</xdr:row>
          <xdr:rowOff>9525</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1057275</xdr:colOff>
          <xdr:row>170</xdr:row>
          <xdr:rowOff>561975</xdr:rowOff>
        </xdr:from>
        <xdr:to>
          <xdr:col>6</xdr:col>
          <xdr:colOff>1400175</xdr:colOff>
          <xdr:row>172</xdr:row>
          <xdr:rowOff>9525</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1057275</xdr:colOff>
          <xdr:row>170</xdr:row>
          <xdr:rowOff>561975</xdr:rowOff>
        </xdr:from>
        <xdr:to>
          <xdr:col>7</xdr:col>
          <xdr:colOff>1400175</xdr:colOff>
          <xdr:row>172</xdr:row>
          <xdr:rowOff>9525</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1057275</xdr:colOff>
          <xdr:row>170</xdr:row>
          <xdr:rowOff>561975</xdr:rowOff>
        </xdr:from>
        <xdr:to>
          <xdr:col>8</xdr:col>
          <xdr:colOff>1400175</xdr:colOff>
          <xdr:row>172</xdr:row>
          <xdr:rowOff>9525</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1057275</xdr:colOff>
          <xdr:row>170</xdr:row>
          <xdr:rowOff>561975</xdr:rowOff>
        </xdr:from>
        <xdr:to>
          <xdr:col>9</xdr:col>
          <xdr:colOff>1295400</xdr:colOff>
          <xdr:row>172</xdr:row>
          <xdr:rowOff>9525</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161</xdr:row>
          <xdr:rowOff>952500</xdr:rowOff>
        </xdr:from>
        <xdr:to>
          <xdr:col>9</xdr:col>
          <xdr:colOff>1323975</xdr:colOff>
          <xdr:row>163</xdr:row>
          <xdr:rowOff>38100</xdr:rowOff>
        </xdr:to>
        <xdr:sp macro="" textlink="">
          <xdr:nvSpPr>
            <xdr:cNvPr id="1233" name="Check Box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981075</xdr:colOff>
          <xdr:row>161</xdr:row>
          <xdr:rowOff>952500</xdr:rowOff>
        </xdr:from>
        <xdr:to>
          <xdr:col>3</xdr:col>
          <xdr:colOff>1323975</xdr:colOff>
          <xdr:row>163</xdr:row>
          <xdr:rowOff>28575</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981075</xdr:colOff>
          <xdr:row>161</xdr:row>
          <xdr:rowOff>952500</xdr:rowOff>
        </xdr:from>
        <xdr:to>
          <xdr:col>4</xdr:col>
          <xdr:colOff>1323975</xdr:colOff>
          <xdr:row>163</xdr:row>
          <xdr:rowOff>28575</xdr:rowOff>
        </xdr:to>
        <xdr:sp macro="" textlink="">
          <xdr:nvSpPr>
            <xdr:cNvPr id="1235" name="Check Box 211"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981075</xdr:colOff>
          <xdr:row>161</xdr:row>
          <xdr:rowOff>952500</xdr:rowOff>
        </xdr:from>
        <xdr:to>
          <xdr:col>5</xdr:col>
          <xdr:colOff>1219200</xdr:colOff>
          <xdr:row>163</xdr:row>
          <xdr:rowOff>28575</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981075</xdr:colOff>
          <xdr:row>154</xdr:row>
          <xdr:rowOff>762000</xdr:rowOff>
        </xdr:from>
        <xdr:to>
          <xdr:col>6</xdr:col>
          <xdr:colOff>1323975</xdr:colOff>
          <xdr:row>156</xdr:row>
          <xdr:rowOff>28575</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981075</xdr:colOff>
          <xdr:row>154</xdr:row>
          <xdr:rowOff>762000</xdr:rowOff>
        </xdr:from>
        <xdr:to>
          <xdr:col>7</xdr:col>
          <xdr:colOff>1323975</xdr:colOff>
          <xdr:row>156</xdr:row>
          <xdr:rowOff>28575</xdr:rowOff>
        </xdr:to>
        <xdr:sp macro="" textlink="">
          <xdr:nvSpPr>
            <xdr:cNvPr id="1238" name="Check Box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981075</xdr:colOff>
          <xdr:row>154</xdr:row>
          <xdr:rowOff>762000</xdr:rowOff>
        </xdr:from>
        <xdr:to>
          <xdr:col>8</xdr:col>
          <xdr:colOff>1323975</xdr:colOff>
          <xdr:row>156</xdr:row>
          <xdr:rowOff>28575</xdr:rowOff>
        </xdr:to>
        <xdr:sp macro="" textlink="">
          <xdr:nvSpPr>
            <xdr:cNvPr id="1239" name="Check Box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981075</xdr:colOff>
          <xdr:row>150</xdr:row>
          <xdr:rowOff>571500</xdr:rowOff>
        </xdr:from>
        <xdr:to>
          <xdr:col>6</xdr:col>
          <xdr:colOff>1323975</xdr:colOff>
          <xdr:row>152</xdr:row>
          <xdr:rowOff>28575</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981075</xdr:colOff>
          <xdr:row>150</xdr:row>
          <xdr:rowOff>571500</xdr:rowOff>
        </xdr:from>
        <xdr:to>
          <xdr:col>7</xdr:col>
          <xdr:colOff>1323975</xdr:colOff>
          <xdr:row>152</xdr:row>
          <xdr:rowOff>28575</xdr:rowOff>
        </xdr:to>
        <xdr:sp macro="" textlink="">
          <xdr:nvSpPr>
            <xdr:cNvPr id="1241" name="Check Box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981075</xdr:colOff>
          <xdr:row>150</xdr:row>
          <xdr:rowOff>571500</xdr:rowOff>
        </xdr:from>
        <xdr:to>
          <xdr:col>8</xdr:col>
          <xdr:colOff>1323975</xdr:colOff>
          <xdr:row>152</xdr:row>
          <xdr:rowOff>28575</xdr:rowOff>
        </xdr:to>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150</xdr:row>
          <xdr:rowOff>571500</xdr:rowOff>
        </xdr:from>
        <xdr:to>
          <xdr:col>9</xdr:col>
          <xdr:colOff>1219200</xdr:colOff>
          <xdr:row>152</xdr:row>
          <xdr:rowOff>28575</xdr:rowOff>
        </xdr:to>
        <xdr:sp macro="" textlink="">
          <xdr:nvSpPr>
            <xdr:cNvPr id="1243" name="Check Box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638175</xdr:colOff>
          <xdr:row>151</xdr:row>
          <xdr:rowOff>0</xdr:rowOff>
        </xdr:from>
        <xdr:to>
          <xdr:col>10</xdr:col>
          <xdr:colOff>876300</xdr:colOff>
          <xdr:row>151</xdr:row>
          <xdr:rowOff>180975</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619125</xdr:colOff>
          <xdr:row>150</xdr:row>
          <xdr:rowOff>561975</xdr:rowOff>
        </xdr:from>
        <xdr:to>
          <xdr:col>11</xdr:col>
          <xdr:colOff>942975</xdr:colOff>
          <xdr:row>152</xdr:row>
          <xdr:rowOff>66675</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923925</xdr:colOff>
          <xdr:row>141</xdr:row>
          <xdr:rowOff>1333500</xdr:rowOff>
        </xdr:from>
        <xdr:to>
          <xdr:col>6</xdr:col>
          <xdr:colOff>1257300</xdr:colOff>
          <xdr:row>143</xdr:row>
          <xdr:rowOff>28575</xdr:rowOff>
        </xdr:to>
        <xdr:sp macro="" textlink="">
          <xdr:nvSpPr>
            <xdr:cNvPr id="1249" name="Check Box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923925</xdr:colOff>
          <xdr:row>141</xdr:row>
          <xdr:rowOff>1333500</xdr:rowOff>
        </xdr:from>
        <xdr:to>
          <xdr:col>7</xdr:col>
          <xdr:colOff>1257300</xdr:colOff>
          <xdr:row>143</xdr:row>
          <xdr:rowOff>28575</xdr:rowOff>
        </xdr:to>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923925</xdr:colOff>
          <xdr:row>141</xdr:row>
          <xdr:rowOff>1333500</xdr:rowOff>
        </xdr:from>
        <xdr:to>
          <xdr:col>8</xdr:col>
          <xdr:colOff>1257300</xdr:colOff>
          <xdr:row>143</xdr:row>
          <xdr:rowOff>28575</xdr:rowOff>
        </xdr:to>
        <xdr:sp macro="" textlink="">
          <xdr:nvSpPr>
            <xdr:cNvPr id="1251" name="Check Box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923925</xdr:colOff>
          <xdr:row>141</xdr:row>
          <xdr:rowOff>1333500</xdr:rowOff>
        </xdr:from>
        <xdr:to>
          <xdr:col>9</xdr:col>
          <xdr:colOff>1171575</xdr:colOff>
          <xdr:row>143</xdr:row>
          <xdr:rowOff>28575</xdr:rowOff>
        </xdr:to>
        <xdr:sp macro="" textlink="">
          <xdr:nvSpPr>
            <xdr:cNvPr id="1252" name="Check Box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923925</xdr:colOff>
          <xdr:row>130</xdr:row>
          <xdr:rowOff>1333500</xdr:rowOff>
        </xdr:from>
        <xdr:to>
          <xdr:col>6</xdr:col>
          <xdr:colOff>1257300</xdr:colOff>
          <xdr:row>132</xdr:row>
          <xdr:rowOff>28575</xdr:rowOff>
        </xdr:to>
        <xdr:sp macro="" textlink="">
          <xdr:nvSpPr>
            <xdr:cNvPr id="1253" name="Check Box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923925</xdr:colOff>
          <xdr:row>130</xdr:row>
          <xdr:rowOff>1333500</xdr:rowOff>
        </xdr:from>
        <xdr:to>
          <xdr:col>7</xdr:col>
          <xdr:colOff>1257300</xdr:colOff>
          <xdr:row>132</xdr:row>
          <xdr:rowOff>28575</xdr:rowOff>
        </xdr:to>
        <xdr:sp macro="" textlink="">
          <xdr:nvSpPr>
            <xdr:cNvPr id="1254" name="Check Box 230" hidden="1">
              <a:extLst>
                <a:ext uri="{63B3BB69-23CF-44E3-9099-C40C66FF867C}">
                  <a14:compatExt spid="_x0000_s1254"/>
                </a:ext>
                <a:ext uri="{FF2B5EF4-FFF2-40B4-BE49-F238E27FC236}">
                  <a16:creationId xmlns:a16="http://schemas.microsoft.com/office/drawing/2014/main" id="{00000000-0008-0000-0000-0000E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923925</xdr:colOff>
          <xdr:row>130</xdr:row>
          <xdr:rowOff>1333500</xdr:rowOff>
        </xdr:from>
        <xdr:to>
          <xdr:col>8</xdr:col>
          <xdr:colOff>1257300</xdr:colOff>
          <xdr:row>132</xdr:row>
          <xdr:rowOff>28575</xdr:rowOff>
        </xdr:to>
        <xdr:sp macro="" textlink="">
          <xdr:nvSpPr>
            <xdr:cNvPr id="1255" name="Check Box 231"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923925</xdr:colOff>
          <xdr:row>130</xdr:row>
          <xdr:rowOff>1333500</xdr:rowOff>
        </xdr:from>
        <xdr:to>
          <xdr:col>9</xdr:col>
          <xdr:colOff>1171575</xdr:colOff>
          <xdr:row>132</xdr:row>
          <xdr:rowOff>28575</xdr:rowOff>
        </xdr:to>
        <xdr:sp macro="" textlink="">
          <xdr:nvSpPr>
            <xdr:cNvPr id="1256" name="Check Box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923925</xdr:colOff>
          <xdr:row>123</xdr:row>
          <xdr:rowOff>2095500</xdr:rowOff>
        </xdr:from>
        <xdr:to>
          <xdr:col>6</xdr:col>
          <xdr:colOff>1257300</xdr:colOff>
          <xdr:row>125</xdr:row>
          <xdr:rowOff>28575</xdr:rowOff>
        </xdr:to>
        <xdr:sp macro="" textlink="">
          <xdr:nvSpPr>
            <xdr:cNvPr id="1257" name="Check Box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923925</xdr:colOff>
          <xdr:row>123</xdr:row>
          <xdr:rowOff>2095500</xdr:rowOff>
        </xdr:from>
        <xdr:to>
          <xdr:col>7</xdr:col>
          <xdr:colOff>1257300</xdr:colOff>
          <xdr:row>125</xdr:row>
          <xdr:rowOff>28575</xdr:rowOff>
        </xdr:to>
        <xdr:sp macro="" textlink="">
          <xdr:nvSpPr>
            <xdr:cNvPr id="1258" name="Check Box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923925</xdr:colOff>
          <xdr:row>123</xdr:row>
          <xdr:rowOff>2095500</xdr:rowOff>
        </xdr:from>
        <xdr:to>
          <xdr:col>8</xdr:col>
          <xdr:colOff>1257300</xdr:colOff>
          <xdr:row>125</xdr:row>
          <xdr:rowOff>28575</xdr:rowOff>
        </xdr:to>
        <xdr:sp macro="" textlink="">
          <xdr:nvSpPr>
            <xdr:cNvPr id="1259" name="Check Box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923925</xdr:colOff>
          <xdr:row>123</xdr:row>
          <xdr:rowOff>2095500</xdr:rowOff>
        </xdr:from>
        <xdr:to>
          <xdr:col>9</xdr:col>
          <xdr:colOff>1171575</xdr:colOff>
          <xdr:row>125</xdr:row>
          <xdr:rowOff>28575</xdr:rowOff>
        </xdr:to>
        <xdr:sp macro="" textlink="">
          <xdr:nvSpPr>
            <xdr:cNvPr id="1260" name="Check Box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923925</xdr:colOff>
          <xdr:row>119</xdr:row>
          <xdr:rowOff>762000</xdr:rowOff>
        </xdr:from>
        <xdr:to>
          <xdr:col>6</xdr:col>
          <xdr:colOff>1257300</xdr:colOff>
          <xdr:row>121</xdr:row>
          <xdr:rowOff>28575</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923925</xdr:colOff>
          <xdr:row>119</xdr:row>
          <xdr:rowOff>762000</xdr:rowOff>
        </xdr:from>
        <xdr:to>
          <xdr:col>7</xdr:col>
          <xdr:colOff>1257300</xdr:colOff>
          <xdr:row>121</xdr:row>
          <xdr:rowOff>28575</xdr:rowOff>
        </xdr:to>
        <xdr:sp macro="" textlink="">
          <xdr:nvSpPr>
            <xdr:cNvPr id="1262" name="Check Box 2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923925</xdr:colOff>
          <xdr:row>119</xdr:row>
          <xdr:rowOff>762000</xdr:rowOff>
        </xdr:from>
        <xdr:to>
          <xdr:col>8</xdr:col>
          <xdr:colOff>1257300</xdr:colOff>
          <xdr:row>121</xdr:row>
          <xdr:rowOff>28575</xdr:rowOff>
        </xdr:to>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923925</xdr:colOff>
          <xdr:row>119</xdr:row>
          <xdr:rowOff>762000</xdr:rowOff>
        </xdr:from>
        <xdr:to>
          <xdr:col>9</xdr:col>
          <xdr:colOff>1171575</xdr:colOff>
          <xdr:row>121</xdr:row>
          <xdr:rowOff>28575</xdr:rowOff>
        </xdr:to>
        <xdr:sp macro="" textlink="">
          <xdr:nvSpPr>
            <xdr:cNvPr id="1264" name="Check Box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428625</xdr:colOff>
          <xdr:row>120</xdr:row>
          <xdr:rowOff>0</xdr:rowOff>
        </xdr:from>
        <xdr:to>
          <xdr:col>10</xdr:col>
          <xdr:colOff>876300</xdr:colOff>
          <xdr:row>121</xdr:row>
          <xdr:rowOff>0</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1000125</xdr:colOff>
          <xdr:row>108</xdr:row>
          <xdr:rowOff>952500</xdr:rowOff>
        </xdr:from>
        <xdr:to>
          <xdr:col>6</xdr:col>
          <xdr:colOff>1343025</xdr:colOff>
          <xdr:row>110</xdr:row>
          <xdr:rowOff>28575</xdr:rowOff>
        </xdr:to>
        <xdr:sp macro="" textlink="">
          <xdr:nvSpPr>
            <xdr:cNvPr id="1266" name="Check Box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1000125</xdr:colOff>
          <xdr:row>108</xdr:row>
          <xdr:rowOff>952500</xdr:rowOff>
        </xdr:from>
        <xdr:to>
          <xdr:col>7</xdr:col>
          <xdr:colOff>1343025</xdr:colOff>
          <xdr:row>110</xdr:row>
          <xdr:rowOff>28575</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1000125</xdr:colOff>
          <xdr:row>108</xdr:row>
          <xdr:rowOff>952500</xdr:rowOff>
        </xdr:from>
        <xdr:to>
          <xdr:col>8</xdr:col>
          <xdr:colOff>1343025</xdr:colOff>
          <xdr:row>110</xdr:row>
          <xdr:rowOff>28575</xdr:rowOff>
        </xdr:to>
        <xdr:sp macro="" textlink="">
          <xdr:nvSpPr>
            <xdr:cNvPr id="1268" name="Check Box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1000125</xdr:colOff>
          <xdr:row>108</xdr:row>
          <xdr:rowOff>952500</xdr:rowOff>
        </xdr:from>
        <xdr:to>
          <xdr:col>9</xdr:col>
          <xdr:colOff>1247775</xdr:colOff>
          <xdr:row>110</xdr:row>
          <xdr:rowOff>28575</xdr:rowOff>
        </xdr:to>
        <xdr:sp macro="" textlink="">
          <xdr:nvSpPr>
            <xdr:cNvPr id="1269" name="Check Box 245"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581025</xdr:colOff>
          <xdr:row>108</xdr:row>
          <xdr:rowOff>904875</xdr:rowOff>
        </xdr:from>
        <xdr:to>
          <xdr:col>10</xdr:col>
          <xdr:colOff>942975</xdr:colOff>
          <xdr:row>110</xdr:row>
          <xdr:rowOff>66675</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523875</xdr:colOff>
          <xdr:row>108</xdr:row>
          <xdr:rowOff>942975</xdr:rowOff>
        </xdr:from>
        <xdr:to>
          <xdr:col>11</xdr:col>
          <xdr:colOff>866775</xdr:colOff>
          <xdr:row>110</xdr:row>
          <xdr:rowOff>38100</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1000125</xdr:colOff>
          <xdr:row>97</xdr:row>
          <xdr:rowOff>1333500</xdr:rowOff>
        </xdr:from>
        <xdr:to>
          <xdr:col>6</xdr:col>
          <xdr:colOff>1333500</xdr:colOff>
          <xdr:row>99</xdr:row>
          <xdr:rowOff>28575</xdr:rowOff>
        </xdr:to>
        <xdr:sp macro="" textlink="">
          <xdr:nvSpPr>
            <xdr:cNvPr id="1273" name="Check Box 249"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1057275</xdr:colOff>
          <xdr:row>86</xdr:row>
          <xdr:rowOff>1333500</xdr:rowOff>
        </xdr:from>
        <xdr:to>
          <xdr:col>6</xdr:col>
          <xdr:colOff>1400175</xdr:colOff>
          <xdr:row>88</xdr:row>
          <xdr:rowOff>28575</xdr:rowOff>
        </xdr:to>
        <xdr:sp macro="" textlink="">
          <xdr:nvSpPr>
            <xdr:cNvPr id="1274" name="Check Box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1057275</xdr:colOff>
          <xdr:row>86</xdr:row>
          <xdr:rowOff>1333500</xdr:rowOff>
        </xdr:from>
        <xdr:to>
          <xdr:col>7</xdr:col>
          <xdr:colOff>1400175</xdr:colOff>
          <xdr:row>88</xdr:row>
          <xdr:rowOff>28575</xdr:rowOff>
        </xdr:to>
        <xdr:sp macro="" textlink="">
          <xdr:nvSpPr>
            <xdr:cNvPr id="1275" name="Check Box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1057275</xdr:colOff>
          <xdr:row>77</xdr:row>
          <xdr:rowOff>571500</xdr:rowOff>
        </xdr:from>
        <xdr:to>
          <xdr:col>6</xdr:col>
          <xdr:colOff>1400175</xdr:colOff>
          <xdr:row>79</xdr:row>
          <xdr:rowOff>28575</xdr:rowOff>
        </xdr:to>
        <xdr:sp macro="" textlink="">
          <xdr:nvSpPr>
            <xdr:cNvPr id="1278" name="Check Box 254" hidden="1">
              <a:extLst>
                <a:ext uri="{63B3BB69-23CF-44E3-9099-C40C66FF867C}">
                  <a14:compatExt spid="_x0000_s1278"/>
                </a:ext>
                <a:ext uri="{FF2B5EF4-FFF2-40B4-BE49-F238E27FC236}">
                  <a16:creationId xmlns:a16="http://schemas.microsoft.com/office/drawing/2014/main" id="{00000000-0008-0000-0000-0000F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1057275</xdr:colOff>
          <xdr:row>77</xdr:row>
          <xdr:rowOff>571500</xdr:rowOff>
        </xdr:from>
        <xdr:to>
          <xdr:col>7</xdr:col>
          <xdr:colOff>1400175</xdr:colOff>
          <xdr:row>79</xdr:row>
          <xdr:rowOff>28575</xdr:rowOff>
        </xdr:to>
        <xdr:sp macro="" textlink="">
          <xdr:nvSpPr>
            <xdr:cNvPr id="1279" name="Check Box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1057275</xdr:colOff>
          <xdr:row>68</xdr:row>
          <xdr:rowOff>762000</xdr:rowOff>
        </xdr:from>
        <xdr:to>
          <xdr:col>6</xdr:col>
          <xdr:colOff>1400175</xdr:colOff>
          <xdr:row>70</xdr:row>
          <xdr:rowOff>28575</xdr:rowOff>
        </xdr:to>
        <xdr:sp macro="" textlink="">
          <xdr:nvSpPr>
            <xdr:cNvPr id="1280" name="Check Box 256"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1057275</xdr:colOff>
          <xdr:row>68</xdr:row>
          <xdr:rowOff>762000</xdr:rowOff>
        </xdr:from>
        <xdr:to>
          <xdr:col>7</xdr:col>
          <xdr:colOff>1400175</xdr:colOff>
          <xdr:row>70</xdr:row>
          <xdr:rowOff>28575</xdr:rowOff>
        </xdr:to>
        <xdr:sp macro="" textlink="">
          <xdr:nvSpPr>
            <xdr:cNvPr id="1281" name="Check Box 257" hidden="1">
              <a:extLst>
                <a:ext uri="{63B3BB69-23CF-44E3-9099-C40C66FF867C}">
                  <a14:compatExt spid="_x0000_s1281"/>
                </a:ext>
                <a:ext uri="{FF2B5EF4-FFF2-40B4-BE49-F238E27FC236}">
                  <a16:creationId xmlns:a16="http://schemas.microsoft.com/office/drawing/2014/main" id="{00000000-0008-0000-0000-000001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1057275</xdr:colOff>
          <xdr:row>68</xdr:row>
          <xdr:rowOff>762000</xdr:rowOff>
        </xdr:from>
        <xdr:to>
          <xdr:col>8</xdr:col>
          <xdr:colOff>1400175</xdr:colOff>
          <xdr:row>70</xdr:row>
          <xdr:rowOff>28575</xdr:rowOff>
        </xdr:to>
        <xdr:sp macro="" textlink="">
          <xdr:nvSpPr>
            <xdr:cNvPr id="1282" name="Check Box 258" hidden="1">
              <a:extLst>
                <a:ext uri="{63B3BB69-23CF-44E3-9099-C40C66FF867C}">
                  <a14:compatExt spid="_x0000_s1282"/>
                </a:ext>
                <a:ext uri="{FF2B5EF4-FFF2-40B4-BE49-F238E27FC236}">
                  <a16:creationId xmlns:a16="http://schemas.microsoft.com/office/drawing/2014/main" id="{00000000-0008-0000-0000-000002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1057275</xdr:colOff>
          <xdr:row>57</xdr:row>
          <xdr:rowOff>952500</xdr:rowOff>
        </xdr:from>
        <xdr:to>
          <xdr:col>6</xdr:col>
          <xdr:colOff>1400175</xdr:colOff>
          <xdr:row>59</xdr:row>
          <xdr:rowOff>28575</xdr:rowOff>
        </xdr:to>
        <xdr:sp macro="" textlink="">
          <xdr:nvSpPr>
            <xdr:cNvPr id="1287" name="Check Box 263" hidden="1">
              <a:extLst>
                <a:ext uri="{63B3BB69-23CF-44E3-9099-C40C66FF867C}">
                  <a14:compatExt spid="_x0000_s1287"/>
                </a:ext>
                <a:ext uri="{FF2B5EF4-FFF2-40B4-BE49-F238E27FC236}">
                  <a16:creationId xmlns:a16="http://schemas.microsoft.com/office/drawing/2014/main" id="{00000000-0008-0000-0000-00000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1019175</xdr:colOff>
          <xdr:row>39</xdr:row>
          <xdr:rowOff>762000</xdr:rowOff>
        </xdr:from>
        <xdr:to>
          <xdr:col>6</xdr:col>
          <xdr:colOff>1362075</xdr:colOff>
          <xdr:row>41</xdr:row>
          <xdr:rowOff>28575</xdr:rowOff>
        </xdr:to>
        <xdr:sp macro="" textlink="">
          <xdr:nvSpPr>
            <xdr:cNvPr id="1288" name="Check Box 264" hidden="1">
              <a:extLst>
                <a:ext uri="{63B3BB69-23CF-44E3-9099-C40C66FF867C}">
                  <a14:compatExt spid="_x0000_s1288"/>
                </a:ext>
                <a:ext uri="{FF2B5EF4-FFF2-40B4-BE49-F238E27FC236}">
                  <a16:creationId xmlns:a16="http://schemas.microsoft.com/office/drawing/2014/main" id="{00000000-0008-0000-0000-00000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1019175</xdr:colOff>
          <xdr:row>39</xdr:row>
          <xdr:rowOff>762000</xdr:rowOff>
        </xdr:from>
        <xdr:to>
          <xdr:col>7</xdr:col>
          <xdr:colOff>1362075</xdr:colOff>
          <xdr:row>41</xdr:row>
          <xdr:rowOff>28575</xdr:rowOff>
        </xdr:to>
        <xdr:sp macro="" textlink="">
          <xdr:nvSpPr>
            <xdr:cNvPr id="1289" name="Check Box 265" hidden="1">
              <a:extLst>
                <a:ext uri="{63B3BB69-23CF-44E3-9099-C40C66FF867C}">
                  <a14:compatExt spid="_x0000_s1289"/>
                </a:ext>
                <a:ext uri="{FF2B5EF4-FFF2-40B4-BE49-F238E27FC236}">
                  <a16:creationId xmlns:a16="http://schemas.microsoft.com/office/drawing/2014/main" id="{00000000-0008-0000-0000-00000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1019175</xdr:colOff>
          <xdr:row>39</xdr:row>
          <xdr:rowOff>762000</xdr:rowOff>
        </xdr:from>
        <xdr:to>
          <xdr:col>8</xdr:col>
          <xdr:colOff>1362075</xdr:colOff>
          <xdr:row>41</xdr:row>
          <xdr:rowOff>28575</xdr:rowOff>
        </xdr:to>
        <xdr:sp macro="" textlink="">
          <xdr:nvSpPr>
            <xdr:cNvPr id="1290" name="Check Box 266" hidden="1">
              <a:extLst>
                <a:ext uri="{63B3BB69-23CF-44E3-9099-C40C66FF867C}">
                  <a14:compatExt spid="_x0000_s1290"/>
                </a:ext>
                <a:ext uri="{FF2B5EF4-FFF2-40B4-BE49-F238E27FC236}">
                  <a16:creationId xmlns:a16="http://schemas.microsoft.com/office/drawing/2014/main" id="{00000000-0008-0000-0000-00000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1019175</xdr:colOff>
          <xdr:row>34</xdr:row>
          <xdr:rowOff>381000</xdr:rowOff>
        </xdr:from>
        <xdr:to>
          <xdr:col>6</xdr:col>
          <xdr:colOff>1362075</xdr:colOff>
          <xdr:row>36</xdr:row>
          <xdr:rowOff>28575</xdr:rowOff>
        </xdr:to>
        <xdr:sp macro="" textlink="">
          <xdr:nvSpPr>
            <xdr:cNvPr id="1291" name="Check Box 267" hidden="1">
              <a:extLst>
                <a:ext uri="{63B3BB69-23CF-44E3-9099-C40C66FF867C}">
                  <a14:compatExt spid="_x0000_s1291"/>
                </a:ext>
                <a:ext uri="{FF2B5EF4-FFF2-40B4-BE49-F238E27FC236}">
                  <a16:creationId xmlns:a16="http://schemas.microsoft.com/office/drawing/2014/main" id="{00000000-0008-0000-0000-00000B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1019175</xdr:colOff>
          <xdr:row>34</xdr:row>
          <xdr:rowOff>381000</xdr:rowOff>
        </xdr:from>
        <xdr:to>
          <xdr:col>7</xdr:col>
          <xdr:colOff>1362075</xdr:colOff>
          <xdr:row>36</xdr:row>
          <xdr:rowOff>28575</xdr:rowOff>
        </xdr:to>
        <xdr:sp macro="" textlink="">
          <xdr:nvSpPr>
            <xdr:cNvPr id="1292" name="Check Box 268" hidden="1">
              <a:extLst>
                <a:ext uri="{63B3BB69-23CF-44E3-9099-C40C66FF867C}">
                  <a14:compatExt spid="_x0000_s1292"/>
                </a:ext>
                <a:ext uri="{FF2B5EF4-FFF2-40B4-BE49-F238E27FC236}">
                  <a16:creationId xmlns:a16="http://schemas.microsoft.com/office/drawing/2014/main" id="{00000000-0008-0000-0000-00000C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1019175</xdr:colOff>
          <xdr:row>34</xdr:row>
          <xdr:rowOff>381000</xdr:rowOff>
        </xdr:from>
        <xdr:to>
          <xdr:col>8</xdr:col>
          <xdr:colOff>1362075</xdr:colOff>
          <xdr:row>36</xdr:row>
          <xdr:rowOff>28575</xdr:rowOff>
        </xdr:to>
        <xdr:sp macro="" textlink="">
          <xdr:nvSpPr>
            <xdr:cNvPr id="1293" name="Check Box 269" hidden="1">
              <a:extLst>
                <a:ext uri="{63B3BB69-23CF-44E3-9099-C40C66FF867C}">
                  <a14:compatExt spid="_x0000_s1293"/>
                </a:ext>
                <a:ext uri="{FF2B5EF4-FFF2-40B4-BE49-F238E27FC236}">
                  <a16:creationId xmlns:a16="http://schemas.microsoft.com/office/drawing/2014/main" id="{00000000-0008-0000-0000-00000D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1019175</xdr:colOff>
          <xdr:row>28</xdr:row>
          <xdr:rowOff>762000</xdr:rowOff>
        </xdr:from>
        <xdr:to>
          <xdr:col>4</xdr:col>
          <xdr:colOff>1362075</xdr:colOff>
          <xdr:row>30</xdr:row>
          <xdr:rowOff>28575</xdr:rowOff>
        </xdr:to>
        <xdr:sp macro="" textlink="">
          <xdr:nvSpPr>
            <xdr:cNvPr id="1294" name="Check Box 270" hidden="1">
              <a:extLst>
                <a:ext uri="{63B3BB69-23CF-44E3-9099-C40C66FF867C}">
                  <a14:compatExt spid="_x0000_s1294"/>
                </a:ext>
                <a:ext uri="{FF2B5EF4-FFF2-40B4-BE49-F238E27FC236}">
                  <a16:creationId xmlns:a16="http://schemas.microsoft.com/office/drawing/2014/main" id="{00000000-0008-0000-0000-00000E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1019175</xdr:colOff>
          <xdr:row>28</xdr:row>
          <xdr:rowOff>762000</xdr:rowOff>
        </xdr:from>
        <xdr:to>
          <xdr:col>5</xdr:col>
          <xdr:colOff>1362075</xdr:colOff>
          <xdr:row>30</xdr:row>
          <xdr:rowOff>28575</xdr:rowOff>
        </xdr:to>
        <xdr:sp macro="" textlink="">
          <xdr:nvSpPr>
            <xdr:cNvPr id="1295" name="Check Box 271" hidden="1">
              <a:extLst>
                <a:ext uri="{63B3BB69-23CF-44E3-9099-C40C66FF867C}">
                  <a14:compatExt spid="_x0000_s1295"/>
                </a:ext>
                <a:ext uri="{FF2B5EF4-FFF2-40B4-BE49-F238E27FC236}">
                  <a16:creationId xmlns:a16="http://schemas.microsoft.com/office/drawing/2014/main" id="{00000000-0008-0000-0000-00000F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1019175</xdr:colOff>
          <xdr:row>28</xdr:row>
          <xdr:rowOff>762000</xdr:rowOff>
        </xdr:from>
        <xdr:to>
          <xdr:col>6</xdr:col>
          <xdr:colOff>1362075</xdr:colOff>
          <xdr:row>30</xdr:row>
          <xdr:rowOff>28575</xdr:rowOff>
        </xdr:to>
        <xdr:sp macro="" textlink="">
          <xdr:nvSpPr>
            <xdr:cNvPr id="1296" name="Check Box 272" hidden="1">
              <a:extLst>
                <a:ext uri="{63B3BB69-23CF-44E3-9099-C40C66FF867C}">
                  <a14:compatExt spid="_x0000_s1296"/>
                </a:ext>
                <a:ext uri="{FF2B5EF4-FFF2-40B4-BE49-F238E27FC236}">
                  <a16:creationId xmlns:a16="http://schemas.microsoft.com/office/drawing/2014/main" id="{00000000-0008-0000-0000-000010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1152525</xdr:colOff>
          <xdr:row>21</xdr:row>
          <xdr:rowOff>952500</xdr:rowOff>
        </xdr:from>
        <xdr:to>
          <xdr:col>6</xdr:col>
          <xdr:colOff>1485900</xdr:colOff>
          <xdr:row>23</xdr:row>
          <xdr:rowOff>28575</xdr:rowOff>
        </xdr:to>
        <xdr:sp macro="" textlink="">
          <xdr:nvSpPr>
            <xdr:cNvPr id="1297" name="Check Box 273" hidden="1">
              <a:extLst>
                <a:ext uri="{63B3BB69-23CF-44E3-9099-C40C66FF867C}">
                  <a14:compatExt spid="_x0000_s1297"/>
                </a:ext>
                <a:ext uri="{FF2B5EF4-FFF2-40B4-BE49-F238E27FC236}">
                  <a16:creationId xmlns:a16="http://schemas.microsoft.com/office/drawing/2014/main" id="{00000000-0008-0000-0000-000011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1152525</xdr:colOff>
          <xdr:row>21</xdr:row>
          <xdr:rowOff>952500</xdr:rowOff>
        </xdr:from>
        <xdr:to>
          <xdr:col>7</xdr:col>
          <xdr:colOff>1485900</xdr:colOff>
          <xdr:row>23</xdr:row>
          <xdr:rowOff>28575</xdr:rowOff>
        </xdr:to>
        <xdr:sp macro="" textlink="">
          <xdr:nvSpPr>
            <xdr:cNvPr id="1298" name="Check Box 274" hidden="1">
              <a:extLst>
                <a:ext uri="{63B3BB69-23CF-44E3-9099-C40C66FF867C}">
                  <a14:compatExt spid="_x0000_s1298"/>
                </a:ext>
                <a:ext uri="{FF2B5EF4-FFF2-40B4-BE49-F238E27FC236}">
                  <a16:creationId xmlns:a16="http://schemas.microsoft.com/office/drawing/2014/main" id="{00000000-0008-0000-0000-000012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1152525</xdr:colOff>
          <xdr:row>21</xdr:row>
          <xdr:rowOff>952500</xdr:rowOff>
        </xdr:from>
        <xdr:to>
          <xdr:col>8</xdr:col>
          <xdr:colOff>1485900</xdr:colOff>
          <xdr:row>23</xdr:row>
          <xdr:rowOff>28575</xdr:rowOff>
        </xdr:to>
        <xdr:sp macro="" textlink="">
          <xdr:nvSpPr>
            <xdr:cNvPr id="1299" name="Check Box 275" hidden="1">
              <a:extLst>
                <a:ext uri="{63B3BB69-23CF-44E3-9099-C40C66FF867C}">
                  <a14:compatExt spid="_x0000_s1299"/>
                </a:ext>
                <a:ext uri="{FF2B5EF4-FFF2-40B4-BE49-F238E27FC236}">
                  <a16:creationId xmlns:a16="http://schemas.microsoft.com/office/drawing/2014/main" id="{00000000-0008-0000-0000-000013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1152525</xdr:colOff>
          <xdr:row>21</xdr:row>
          <xdr:rowOff>952500</xdr:rowOff>
        </xdr:from>
        <xdr:to>
          <xdr:col>10</xdr:col>
          <xdr:colOff>0</xdr:colOff>
          <xdr:row>23</xdr:row>
          <xdr:rowOff>28575</xdr:rowOff>
        </xdr:to>
        <xdr:sp macro="" textlink="">
          <xdr:nvSpPr>
            <xdr:cNvPr id="1300" name="Check Box 276" hidden="1">
              <a:extLst>
                <a:ext uri="{63B3BB69-23CF-44E3-9099-C40C66FF867C}">
                  <a14:compatExt spid="_x0000_s1300"/>
                </a:ext>
                <a:ext uri="{FF2B5EF4-FFF2-40B4-BE49-F238E27FC236}">
                  <a16:creationId xmlns:a16="http://schemas.microsoft.com/office/drawing/2014/main" id="{00000000-0008-0000-0000-000014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1152525</xdr:colOff>
          <xdr:row>23</xdr:row>
          <xdr:rowOff>762000</xdr:rowOff>
        </xdr:from>
        <xdr:to>
          <xdr:col>6</xdr:col>
          <xdr:colOff>1485900</xdr:colOff>
          <xdr:row>25</xdr:row>
          <xdr:rowOff>28575</xdr:rowOff>
        </xdr:to>
        <xdr:sp macro="" textlink="">
          <xdr:nvSpPr>
            <xdr:cNvPr id="1301" name="Check Box 277" hidden="1">
              <a:extLst>
                <a:ext uri="{63B3BB69-23CF-44E3-9099-C40C66FF867C}">
                  <a14:compatExt spid="_x0000_s1301"/>
                </a:ext>
                <a:ext uri="{FF2B5EF4-FFF2-40B4-BE49-F238E27FC236}">
                  <a16:creationId xmlns:a16="http://schemas.microsoft.com/office/drawing/2014/main" id="{00000000-0008-0000-0000-000015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1152525</xdr:colOff>
          <xdr:row>23</xdr:row>
          <xdr:rowOff>762000</xdr:rowOff>
        </xdr:from>
        <xdr:to>
          <xdr:col>7</xdr:col>
          <xdr:colOff>1485900</xdr:colOff>
          <xdr:row>25</xdr:row>
          <xdr:rowOff>28575</xdr:rowOff>
        </xdr:to>
        <xdr:sp macro="" textlink="">
          <xdr:nvSpPr>
            <xdr:cNvPr id="1302" name="Check Box 278" hidden="1">
              <a:extLst>
                <a:ext uri="{63B3BB69-23CF-44E3-9099-C40C66FF867C}">
                  <a14:compatExt spid="_x0000_s1302"/>
                </a:ext>
                <a:ext uri="{FF2B5EF4-FFF2-40B4-BE49-F238E27FC236}">
                  <a16:creationId xmlns:a16="http://schemas.microsoft.com/office/drawing/2014/main" id="{00000000-0008-0000-0000-00001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1152525</xdr:colOff>
          <xdr:row>23</xdr:row>
          <xdr:rowOff>762000</xdr:rowOff>
        </xdr:from>
        <xdr:to>
          <xdr:col>8</xdr:col>
          <xdr:colOff>1485900</xdr:colOff>
          <xdr:row>25</xdr:row>
          <xdr:rowOff>28575</xdr:rowOff>
        </xdr:to>
        <xdr:sp macro="" textlink="">
          <xdr:nvSpPr>
            <xdr:cNvPr id="1303" name="Check Box 279" hidden="1">
              <a:extLst>
                <a:ext uri="{63B3BB69-23CF-44E3-9099-C40C66FF867C}">
                  <a14:compatExt spid="_x0000_s1303"/>
                </a:ext>
                <a:ext uri="{FF2B5EF4-FFF2-40B4-BE49-F238E27FC236}">
                  <a16:creationId xmlns:a16="http://schemas.microsoft.com/office/drawing/2014/main" id="{00000000-0008-0000-0000-00001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1152525</xdr:colOff>
          <xdr:row>23</xdr:row>
          <xdr:rowOff>762000</xdr:rowOff>
        </xdr:from>
        <xdr:to>
          <xdr:col>10</xdr:col>
          <xdr:colOff>0</xdr:colOff>
          <xdr:row>25</xdr:row>
          <xdr:rowOff>28575</xdr:rowOff>
        </xdr:to>
        <xdr:sp macro="" textlink="">
          <xdr:nvSpPr>
            <xdr:cNvPr id="1304" name="Check Box 280" hidden="1">
              <a:extLst>
                <a:ext uri="{63B3BB69-23CF-44E3-9099-C40C66FF867C}">
                  <a14:compatExt spid="_x0000_s1304"/>
                </a:ext>
                <a:ext uri="{FF2B5EF4-FFF2-40B4-BE49-F238E27FC236}">
                  <a16:creationId xmlns:a16="http://schemas.microsoft.com/office/drawing/2014/main" id="{00000000-0008-0000-0000-00001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1152525</xdr:colOff>
          <xdr:row>17</xdr:row>
          <xdr:rowOff>571500</xdr:rowOff>
        </xdr:from>
        <xdr:to>
          <xdr:col>6</xdr:col>
          <xdr:colOff>1485900</xdr:colOff>
          <xdr:row>19</xdr:row>
          <xdr:rowOff>28575</xdr:rowOff>
        </xdr:to>
        <xdr:sp macro="" textlink="">
          <xdr:nvSpPr>
            <xdr:cNvPr id="1305" name="Check Box 281" hidden="1">
              <a:extLst>
                <a:ext uri="{63B3BB69-23CF-44E3-9099-C40C66FF867C}">
                  <a14:compatExt spid="_x0000_s1305"/>
                </a:ext>
                <a:ext uri="{FF2B5EF4-FFF2-40B4-BE49-F238E27FC236}">
                  <a16:creationId xmlns:a16="http://schemas.microsoft.com/office/drawing/2014/main" id="{00000000-0008-0000-0000-00001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1152525</xdr:colOff>
          <xdr:row>17</xdr:row>
          <xdr:rowOff>571500</xdr:rowOff>
        </xdr:from>
        <xdr:to>
          <xdr:col>7</xdr:col>
          <xdr:colOff>1485900</xdr:colOff>
          <xdr:row>19</xdr:row>
          <xdr:rowOff>28575</xdr:rowOff>
        </xdr:to>
        <xdr:sp macro="" textlink="">
          <xdr:nvSpPr>
            <xdr:cNvPr id="1306" name="Check Box 282" hidden="1">
              <a:extLst>
                <a:ext uri="{63B3BB69-23CF-44E3-9099-C40C66FF867C}">
                  <a14:compatExt spid="_x0000_s1306"/>
                </a:ext>
                <a:ext uri="{FF2B5EF4-FFF2-40B4-BE49-F238E27FC236}">
                  <a16:creationId xmlns:a16="http://schemas.microsoft.com/office/drawing/2014/main" id="{00000000-0008-0000-0000-00001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523875</xdr:colOff>
          <xdr:row>97</xdr:row>
          <xdr:rowOff>1295400</xdr:rowOff>
        </xdr:from>
        <xdr:to>
          <xdr:col>7</xdr:col>
          <xdr:colOff>866775</xdr:colOff>
          <xdr:row>99</xdr:row>
          <xdr:rowOff>0</xdr:rowOff>
        </xdr:to>
        <xdr:sp macro="" textlink="">
          <xdr:nvSpPr>
            <xdr:cNvPr id="1320" name="Check Box 296" hidden="1">
              <a:extLst>
                <a:ext uri="{63B3BB69-23CF-44E3-9099-C40C66FF867C}">
                  <a14:compatExt spid="_x0000_s1320"/>
                </a:ext>
                <a:ext uri="{FF2B5EF4-FFF2-40B4-BE49-F238E27FC236}">
                  <a16:creationId xmlns:a16="http://schemas.microsoft.com/office/drawing/2014/main" id="{00000000-0008-0000-0000-00002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847725</xdr:colOff>
          <xdr:row>136</xdr:row>
          <xdr:rowOff>942975</xdr:rowOff>
        </xdr:from>
        <xdr:to>
          <xdr:col>5</xdr:col>
          <xdr:colOff>1181100</xdr:colOff>
          <xdr:row>138</xdr:row>
          <xdr:rowOff>28575</xdr:rowOff>
        </xdr:to>
        <xdr:sp macro="" textlink="">
          <xdr:nvSpPr>
            <xdr:cNvPr id="1326" name="Check Box 302" hidden="1">
              <a:extLst>
                <a:ext uri="{63B3BB69-23CF-44E3-9099-C40C66FF867C}">
                  <a14:compatExt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847725</xdr:colOff>
          <xdr:row>136</xdr:row>
          <xdr:rowOff>942975</xdr:rowOff>
        </xdr:from>
        <xdr:to>
          <xdr:col>7</xdr:col>
          <xdr:colOff>1181100</xdr:colOff>
          <xdr:row>138</xdr:row>
          <xdr:rowOff>28575</xdr:rowOff>
        </xdr:to>
        <xdr:sp macro="" textlink="">
          <xdr:nvSpPr>
            <xdr:cNvPr id="1327" name="Check Box 303"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847725</xdr:colOff>
          <xdr:row>136</xdr:row>
          <xdr:rowOff>942975</xdr:rowOff>
        </xdr:from>
        <xdr:to>
          <xdr:col>3</xdr:col>
          <xdr:colOff>1181100</xdr:colOff>
          <xdr:row>138</xdr:row>
          <xdr:rowOff>28575</xdr:rowOff>
        </xdr:to>
        <xdr:sp macro="" textlink="">
          <xdr:nvSpPr>
            <xdr:cNvPr id="1328" name="Check Box 304" hidden="1">
              <a:extLst>
                <a:ext uri="{63B3BB69-23CF-44E3-9099-C40C66FF867C}">
                  <a14:compatExt spid="_x0000_s1328"/>
                </a:ext>
                <a:ext uri="{FF2B5EF4-FFF2-40B4-BE49-F238E27FC236}">
                  <a16:creationId xmlns:a16="http://schemas.microsoft.com/office/drawing/2014/main" id="{00000000-0008-0000-0000-000030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847725</xdr:colOff>
          <xdr:row>136</xdr:row>
          <xdr:rowOff>942975</xdr:rowOff>
        </xdr:from>
        <xdr:to>
          <xdr:col>4</xdr:col>
          <xdr:colOff>1181100</xdr:colOff>
          <xdr:row>138</xdr:row>
          <xdr:rowOff>28575</xdr:rowOff>
        </xdr:to>
        <xdr:sp macro="" textlink="">
          <xdr:nvSpPr>
            <xdr:cNvPr id="1329" name="Check Box 305" hidden="1">
              <a:extLst>
                <a:ext uri="{63B3BB69-23CF-44E3-9099-C40C66FF867C}">
                  <a14:compatExt spid="_x0000_s1329"/>
                </a:ext>
                <a:ext uri="{FF2B5EF4-FFF2-40B4-BE49-F238E27FC236}">
                  <a16:creationId xmlns:a16="http://schemas.microsoft.com/office/drawing/2014/main" id="{00000000-0008-0000-0000-000031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136</xdr:row>
          <xdr:rowOff>942975</xdr:rowOff>
        </xdr:from>
        <xdr:to>
          <xdr:col>6</xdr:col>
          <xdr:colOff>1181100</xdr:colOff>
          <xdr:row>138</xdr:row>
          <xdr:rowOff>28575</xdr:rowOff>
        </xdr:to>
        <xdr:sp macro="" textlink="">
          <xdr:nvSpPr>
            <xdr:cNvPr id="1330" name="Check Box 306" hidden="1">
              <a:extLst>
                <a:ext uri="{63B3BB69-23CF-44E3-9099-C40C66FF867C}">
                  <a14:compatExt spid="_x0000_s1330"/>
                </a:ext>
                <a:ext uri="{FF2B5EF4-FFF2-40B4-BE49-F238E27FC236}">
                  <a16:creationId xmlns:a16="http://schemas.microsoft.com/office/drawing/2014/main" id="{00000000-0008-0000-0000-000032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6" Type="http://schemas.openxmlformats.org/officeDocument/2006/relationships/ctrlProp" Target="../ctrlProps/ctrlProp3.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13" Type="http://schemas.openxmlformats.org/officeDocument/2006/relationships/ctrlProp" Target="../ctrlProps/ctrlProp10.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190" Type="http://schemas.openxmlformats.org/officeDocument/2006/relationships/ctrlProp" Target="../ctrlProps/ctrlProp18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2:DV411"/>
  <sheetViews>
    <sheetView showGridLines="0" tabSelected="1" zoomScale="70" zoomScaleNormal="70" zoomScalePageLayoutView="55" workbookViewId="0">
      <selection activeCell="G291" sqref="G291"/>
    </sheetView>
  </sheetViews>
  <sheetFormatPr baseColWidth="10" defaultColWidth="12.42578125" defaultRowHeight="18.75" customHeight="1" x14ac:dyDescent="0.25"/>
  <cols>
    <col min="1" max="1" width="4" style="39" customWidth="1"/>
    <col min="2" max="2" width="12.42578125" style="59"/>
    <col min="3" max="3" width="43.140625" style="56" customWidth="1"/>
    <col min="4" max="4" width="30.42578125" style="68" customWidth="1"/>
    <col min="5" max="5" width="27.7109375" style="56" customWidth="1"/>
    <col min="6" max="6" width="25.28515625" style="56" customWidth="1"/>
    <col min="7" max="7" width="26" style="56" customWidth="1"/>
    <col min="8" max="8" width="22.42578125" style="56" customWidth="1"/>
    <col min="9" max="9" width="23.28515625" style="56" customWidth="1"/>
    <col min="10" max="10" width="20.42578125" style="56" customWidth="1"/>
    <col min="11" max="11" width="23.85546875" style="56" customWidth="1"/>
    <col min="12" max="12" width="18.28515625" style="56" customWidth="1"/>
    <col min="13" max="13" width="39.140625" style="56" customWidth="1"/>
    <col min="14" max="14" width="44.42578125" style="56" customWidth="1"/>
    <col min="15" max="24" width="19.42578125" style="39" hidden="1" customWidth="1"/>
    <col min="25" max="26" width="34.85546875" style="39" hidden="1" customWidth="1"/>
    <col min="27" max="27" width="18.7109375" style="39" hidden="1" customWidth="1"/>
    <col min="28" max="28" width="28.7109375" style="69" customWidth="1"/>
    <col min="29" max="29" width="10.7109375" style="69" customWidth="1"/>
    <col min="30" max="32" width="12.42578125" style="69" hidden="1" customWidth="1"/>
    <col min="33" max="33" width="13" style="39" customWidth="1"/>
    <col min="34" max="34" width="12.42578125" style="39" hidden="1" customWidth="1"/>
    <col min="35" max="53" width="12.42578125" style="39" customWidth="1"/>
    <col min="54" max="16384" width="12.42578125" style="39"/>
  </cols>
  <sheetData>
    <row r="2" spans="1:43" ht="18.75" customHeight="1" x14ac:dyDescent="0.25">
      <c r="C2" s="127" t="s">
        <v>0</v>
      </c>
      <c r="D2" s="127"/>
      <c r="E2" s="127"/>
      <c r="F2" s="127"/>
      <c r="G2" s="127"/>
    </row>
    <row r="3" spans="1:43" ht="18.75" customHeight="1" x14ac:dyDescent="0.35">
      <c r="C3" s="128" t="s">
        <v>1</v>
      </c>
      <c r="D3" s="128"/>
      <c r="E3" s="128"/>
      <c r="F3" s="128"/>
      <c r="G3" s="128"/>
    </row>
    <row r="5" spans="1:43" s="5" customFormat="1" ht="18" customHeight="1" thickBot="1" x14ac:dyDescent="0.3">
      <c r="B5" s="57"/>
      <c r="C5" s="3"/>
      <c r="D5" s="62" t="s">
        <v>2</v>
      </c>
      <c r="E5" s="3" t="s">
        <v>3</v>
      </c>
      <c r="F5" s="3"/>
      <c r="G5" s="3"/>
      <c r="H5" s="3"/>
      <c r="I5" s="3"/>
      <c r="J5" s="3"/>
      <c r="K5" s="3"/>
      <c r="L5" s="3"/>
      <c r="M5" s="3"/>
      <c r="N5" s="3"/>
      <c r="O5" s="4"/>
      <c r="P5" s="4"/>
      <c r="Q5" s="4"/>
      <c r="R5" s="4"/>
      <c r="S5" s="4"/>
      <c r="T5" s="4"/>
      <c r="U5" s="4"/>
      <c r="V5" s="4"/>
      <c r="W5" s="4"/>
      <c r="X5" s="4"/>
      <c r="Y5" s="4"/>
      <c r="Z5" s="4"/>
      <c r="AA5" s="4"/>
      <c r="AB5" s="71"/>
      <c r="AC5" s="71"/>
      <c r="AD5" s="71"/>
      <c r="AE5" s="71"/>
      <c r="AF5" s="71"/>
      <c r="AG5" s="4"/>
      <c r="AH5" s="4"/>
      <c r="AI5" s="4"/>
      <c r="AJ5" s="4"/>
      <c r="AK5" s="4"/>
      <c r="AL5" s="4"/>
      <c r="AM5" s="4"/>
      <c r="AN5" s="4"/>
      <c r="AO5" s="4"/>
      <c r="AP5" s="4"/>
      <c r="AQ5" s="4"/>
    </row>
    <row r="6" spans="1:43" s="61" customFormat="1" ht="35.1" customHeight="1" thickBot="1" x14ac:dyDescent="0.3">
      <c r="B6" s="58" t="s">
        <v>4</v>
      </c>
      <c r="C6" s="1" t="s">
        <v>5</v>
      </c>
      <c r="D6" s="129" t="s">
        <v>6</v>
      </c>
      <c r="E6" s="130"/>
      <c r="F6" s="130"/>
      <c r="G6" s="130"/>
      <c r="H6" s="130"/>
      <c r="I6" s="130"/>
      <c r="J6" s="130"/>
      <c r="K6" s="130"/>
      <c r="L6" s="131"/>
      <c r="M6" s="1" t="s">
        <v>7</v>
      </c>
      <c r="N6" s="60" t="s">
        <v>8</v>
      </c>
      <c r="AB6" s="100" t="s">
        <v>9</v>
      </c>
      <c r="AC6" s="60" t="s">
        <v>10</v>
      </c>
    </row>
    <row r="7" spans="1:43" s="5" customFormat="1" ht="60" x14ac:dyDescent="0.25">
      <c r="A7" s="2"/>
      <c r="B7" s="105" t="s">
        <v>11</v>
      </c>
      <c r="C7" s="6" t="s">
        <v>12</v>
      </c>
      <c r="D7" s="83" t="s">
        <v>13</v>
      </c>
      <c r="E7" s="7" t="s">
        <v>14</v>
      </c>
      <c r="F7" s="7" t="s">
        <v>15</v>
      </c>
      <c r="G7" s="8" t="s">
        <v>16</v>
      </c>
      <c r="H7" s="8" t="s">
        <v>17</v>
      </c>
      <c r="I7" s="8" t="s">
        <v>18</v>
      </c>
      <c r="J7" s="8" t="s">
        <v>19</v>
      </c>
      <c r="K7" s="8"/>
      <c r="L7" s="8"/>
      <c r="M7" s="9" t="s">
        <v>20</v>
      </c>
      <c r="N7" s="97" t="s">
        <v>21</v>
      </c>
      <c r="O7" s="4"/>
      <c r="P7" s="4"/>
      <c r="Q7" s="4"/>
      <c r="R7" s="4"/>
      <c r="S7" s="4"/>
      <c r="T7" s="4"/>
      <c r="U7" s="4"/>
      <c r="Y7" s="4"/>
      <c r="Z7" s="4"/>
      <c r="AA7" s="4"/>
      <c r="AB7" s="120">
        <v>0.2</v>
      </c>
      <c r="AC7" s="119">
        <f>AF8</f>
        <v>5</v>
      </c>
      <c r="AD7" s="98" t="s">
        <v>22</v>
      </c>
      <c r="AE7" s="65" t="s">
        <v>23</v>
      </c>
      <c r="AF7" s="65" t="s">
        <v>24</v>
      </c>
      <c r="AG7" s="4"/>
      <c r="AH7" s="4" t="s">
        <v>25</v>
      </c>
      <c r="AI7" s="4"/>
      <c r="AJ7" s="4"/>
      <c r="AK7" s="4"/>
      <c r="AL7" s="4"/>
      <c r="AM7" s="4"/>
      <c r="AN7" s="4"/>
      <c r="AO7" s="4"/>
      <c r="AP7" s="4"/>
      <c r="AQ7" s="4"/>
    </row>
    <row r="8" spans="1:43" s="5" customFormat="1" ht="15" x14ac:dyDescent="0.25">
      <c r="A8" s="2"/>
      <c r="B8" s="106"/>
      <c r="C8" s="10"/>
      <c r="D8" s="74"/>
      <c r="E8" s="73"/>
      <c r="F8" s="73"/>
      <c r="G8" s="73"/>
      <c r="H8" s="73"/>
      <c r="I8" s="73"/>
      <c r="J8" s="73"/>
      <c r="K8" s="11"/>
      <c r="L8" s="11"/>
      <c r="M8" s="12"/>
      <c r="N8" s="13"/>
      <c r="O8" s="26" t="b">
        <v>1</v>
      </c>
      <c r="P8" s="26" t="b">
        <v>1</v>
      </c>
      <c r="Q8" s="26" t="b">
        <v>1</v>
      </c>
      <c r="R8" s="26" t="b">
        <v>1</v>
      </c>
      <c r="S8" s="26" t="b">
        <v>1</v>
      </c>
      <c r="T8" s="26" t="b">
        <v>1</v>
      </c>
      <c r="U8" s="26" t="b">
        <v>1</v>
      </c>
      <c r="Y8" s="4"/>
      <c r="Z8" s="4"/>
      <c r="AA8" s="4"/>
      <c r="AB8" s="117"/>
      <c r="AC8" s="115"/>
      <c r="AD8" s="98">
        <f>COUNTIF(O8:Q8, "true")</f>
        <v>3</v>
      </c>
      <c r="AE8" s="65">
        <f>COUNTIF(R8:U8, "true")</f>
        <v>4</v>
      </c>
      <c r="AF8" s="77">
        <f>IF(AD8=3,3,0)+IF(AE8=1,1,IF(AE8&gt;1,2))</f>
        <v>5</v>
      </c>
      <c r="AG8" s="4"/>
      <c r="AH8" s="4" t="s">
        <v>26</v>
      </c>
      <c r="AI8" s="4"/>
      <c r="AJ8" s="4"/>
      <c r="AK8" s="4"/>
      <c r="AL8" s="4"/>
      <c r="AM8" s="4"/>
      <c r="AN8" s="4"/>
      <c r="AO8" s="4"/>
      <c r="AP8" s="4"/>
      <c r="AQ8" s="4"/>
    </row>
    <row r="9" spans="1:43" s="5" customFormat="1" ht="105" x14ac:dyDescent="0.25">
      <c r="A9" s="2"/>
      <c r="B9" s="106"/>
      <c r="C9" s="14" t="s">
        <v>27</v>
      </c>
      <c r="D9" s="74" t="s">
        <v>2</v>
      </c>
      <c r="E9" s="11"/>
      <c r="F9" s="11"/>
      <c r="G9" s="11"/>
      <c r="H9" s="11"/>
      <c r="I9" s="11"/>
      <c r="J9" s="11"/>
      <c r="K9" s="11"/>
      <c r="L9" s="11"/>
      <c r="M9" s="12" t="s">
        <v>28</v>
      </c>
      <c r="N9" s="15" t="s">
        <v>29</v>
      </c>
      <c r="O9" s="4"/>
      <c r="P9" s="4"/>
      <c r="Q9" s="4"/>
      <c r="R9" s="4"/>
      <c r="S9" s="4"/>
      <c r="T9" s="4"/>
      <c r="U9" s="4"/>
      <c r="W9" s="4" t="s">
        <v>2</v>
      </c>
      <c r="X9" s="4" t="s">
        <v>3</v>
      </c>
      <c r="Y9" s="4"/>
      <c r="Z9" s="4"/>
      <c r="AA9" s="4"/>
      <c r="AB9" s="117">
        <v>0.2</v>
      </c>
      <c r="AC9" s="115">
        <f>IF(D9=W9,5,0)</f>
        <v>5</v>
      </c>
      <c r="AD9" s="71"/>
      <c r="AE9" s="71"/>
      <c r="AF9" s="71"/>
      <c r="AG9" s="4"/>
      <c r="AH9" s="4"/>
      <c r="AI9" s="4"/>
      <c r="AJ9" s="4"/>
      <c r="AK9" s="4"/>
      <c r="AL9" s="4"/>
      <c r="AM9" s="4"/>
      <c r="AN9" s="4"/>
      <c r="AO9" s="4"/>
      <c r="AP9" s="4"/>
      <c r="AQ9" s="4"/>
    </row>
    <row r="10" spans="1:43" s="5" customFormat="1" ht="15" x14ac:dyDescent="0.25">
      <c r="A10" s="2"/>
      <c r="B10" s="106"/>
      <c r="C10" s="10"/>
      <c r="D10" s="64"/>
      <c r="E10" s="11"/>
      <c r="F10" s="11"/>
      <c r="G10" s="11"/>
      <c r="H10" s="11"/>
      <c r="I10" s="11"/>
      <c r="J10" s="11"/>
      <c r="K10" s="11"/>
      <c r="L10" s="11"/>
      <c r="M10" s="12"/>
      <c r="N10" s="13"/>
      <c r="O10" s="4"/>
      <c r="P10" s="4"/>
      <c r="Q10" s="4"/>
      <c r="R10" s="4"/>
      <c r="S10" s="4"/>
      <c r="T10" s="4"/>
      <c r="U10" s="4"/>
      <c r="Y10" s="4"/>
      <c r="Z10" s="4"/>
      <c r="AA10" s="4"/>
      <c r="AB10" s="117"/>
      <c r="AC10" s="115"/>
      <c r="AD10" s="71"/>
      <c r="AE10" s="71"/>
      <c r="AF10" s="71"/>
      <c r="AG10" s="4"/>
      <c r="AH10" s="4"/>
      <c r="AI10" s="4"/>
      <c r="AJ10" s="4"/>
      <c r="AK10" s="4"/>
      <c r="AL10" s="4"/>
      <c r="AM10" s="4"/>
      <c r="AN10" s="4"/>
      <c r="AO10" s="4"/>
      <c r="AP10" s="4"/>
      <c r="AQ10" s="4"/>
    </row>
    <row r="11" spans="1:43" s="5" customFormat="1" ht="90" x14ac:dyDescent="0.25">
      <c r="A11" s="2"/>
      <c r="B11" s="106"/>
      <c r="C11" s="10" t="s">
        <v>30</v>
      </c>
      <c r="D11" s="74" t="s">
        <v>31</v>
      </c>
      <c r="E11" s="11"/>
      <c r="F11" s="11"/>
      <c r="G11" s="11"/>
      <c r="H11" s="11"/>
      <c r="I11" s="11"/>
      <c r="J11" s="11"/>
      <c r="K11" s="11"/>
      <c r="L11" s="11"/>
      <c r="M11" s="12" t="s">
        <v>32</v>
      </c>
      <c r="N11" s="13" t="s">
        <v>33</v>
      </c>
      <c r="O11" s="4"/>
      <c r="P11" s="4"/>
      <c r="Q11" s="4"/>
      <c r="R11" s="4"/>
      <c r="S11" s="4"/>
      <c r="T11" s="4"/>
      <c r="U11" s="4"/>
      <c r="W11" s="64" t="s">
        <v>31</v>
      </c>
      <c r="X11" s="64" t="s">
        <v>34</v>
      </c>
      <c r="Y11" s="76" t="s">
        <v>35</v>
      </c>
      <c r="Z11" s="4"/>
      <c r="AA11" s="4"/>
      <c r="AB11" s="117">
        <v>0.2</v>
      </c>
      <c r="AC11" s="115">
        <f>HLOOKUP(D11,W11:Y12,2,0)</f>
        <v>5</v>
      </c>
      <c r="AD11" s="71"/>
      <c r="AE11" s="71"/>
      <c r="AF11" s="71"/>
      <c r="AG11" s="4"/>
      <c r="AH11" s="4"/>
      <c r="AI11" s="4"/>
      <c r="AJ11" s="4"/>
      <c r="AK11" s="4"/>
      <c r="AL11" s="4"/>
      <c r="AM11" s="4"/>
      <c r="AN11" s="4"/>
      <c r="AO11" s="4"/>
      <c r="AP11" s="4"/>
      <c r="AQ11" s="4"/>
    </row>
    <row r="12" spans="1:43" s="5" customFormat="1" ht="15" x14ac:dyDescent="0.25">
      <c r="A12" s="2"/>
      <c r="B12" s="106"/>
      <c r="C12" s="10"/>
      <c r="D12" s="64"/>
      <c r="E12" s="11"/>
      <c r="F12" s="11"/>
      <c r="G12" s="11"/>
      <c r="H12" s="11"/>
      <c r="I12" s="11"/>
      <c r="J12" s="11"/>
      <c r="K12" s="11"/>
      <c r="L12" s="11"/>
      <c r="M12" s="12"/>
      <c r="N12" s="13"/>
      <c r="O12" s="4"/>
      <c r="P12" s="4"/>
      <c r="Q12" s="4"/>
      <c r="R12" s="4"/>
      <c r="S12" s="4"/>
      <c r="T12" s="4"/>
      <c r="U12" s="4"/>
      <c r="W12" s="77">
        <v>5</v>
      </c>
      <c r="X12" s="77">
        <v>3</v>
      </c>
      <c r="Y12" s="78">
        <v>0</v>
      </c>
      <c r="Z12" s="4"/>
      <c r="AA12" s="4"/>
      <c r="AB12" s="117"/>
      <c r="AC12" s="115"/>
      <c r="AD12" s="71"/>
      <c r="AE12" s="71"/>
      <c r="AF12" s="71"/>
      <c r="AG12" s="4"/>
      <c r="AH12" s="4"/>
      <c r="AI12" s="4"/>
      <c r="AJ12" s="4"/>
      <c r="AK12" s="4"/>
      <c r="AL12" s="4"/>
      <c r="AM12" s="4"/>
      <c r="AN12" s="4"/>
      <c r="AO12" s="4"/>
      <c r="AP12" s="4"/>
      <c r="AQ12" s="4"/>
    </row>
    <row r="13" spans="1:43" s="5" customFormat="1" ht="30" x14ac:dyDescent="0.25">
      <c r="A13" s="2"/>
      <c r="B13" s="106"/>
      <c r="C13" s="10" t="s">
        <v>36</v>
      </c>
      <c r="D13" s="74" t="s">
        <v>37</v>
      </c>
      <c r="E13" s="11"/>
      <c r="F13" s="11"/>
      <c r="G13" s="11"/>
      <c r="H13" s="11"/>
      <c r="I13" s="11"/>
      <c r="J13" s="11"/>
      <c r="K13" s="11"/>
      <c r="L13" s="11"/>
      <c r="M13" s="11" t="s">
        <v>38</v>
      </c>
      <c r="N13" s="13" t="s">
        <v>39</v>
      </c>
      <c r="O13" s="4"/>
      <c r="P13" s="4"/>
      <c r="Q13" s="4"/>
      <c r="R13" s="4"/>
      <c r="S13" s="4"/>
      <c r="T13" s="4"/>
      <c r="U13" s="4"/>
      <c r="W13" s="64" t="s">
        <v>37</v>
      </c>
      <c r="X13" s="64" t="s">
        <v>40</v>
      </c>
      <c r="Y13" s="64" t="s">
        <v>41</v>
      </c>
      <c r="Z13" s="76" t="s">
        <v>42</v>
      </c>
      <c r="AA13" s="75"/>
      <c r="AB13" s="117">
        <v>0.2</v>
      </c>
      <c r="AC13" s="115">
        <f>HLOOKUP(D13,W13:Z14,2,0)</f>
        <v>5</v>
      </c>
      <c r="AD13" s="71"/>
      <c r="AE13" s="71"/>
      <c r="AF13" s="71"/>
      <c r="AG13" s="4"/>
      <c r="AH13" s="4"/>
      <c r="AI13" s="4"/>
      <c r="AJ13" s="4"/>
      <c r="AK13" s="4"/>
      <c r="AL13" s="4"/>
      <c r="AM13" s="4"/>
      <c r="AN13" s="4"/>
      <c r="AO13" s="4"/>
      <c r="AP13" s="4"/>
      <c r="AQ13" s="4"/>
    </row>
    <row r="14" spans="1:43" s="5" customFormat="1" ht="15" x14ac:dyDescent="0.25">
      <c r="A14" s="2"/>
      <c r="B14" s="106"/>
      <c r="C14" s="16"/>
      <c r="D14" s="64"/>
      <c r="E14" s="11"/>
      <c r="F14" s="11"/>
      <c r="G14" s="11"/>
      <c r="H14" s="11"/>
      <c r="I14" s="11"/>
      <c r="J14" s="11"/>
      <c r="K14" s="11"/>
      <c r="L14" s="11"/>
      <c r="M14" s="12"/>
      <c r="N14" s="13"/>
      <c r="O14" s="4"/>
      <c r="P14" s="4"/>
      <c r="Q14" s="4"/>
      <c r="R14" s="4"/>
      <c r="S14" s="4"/>
      <c r="T14" s="4"/>
      <c r="U14" s="4"/>
      <c r="W14" s="64">
        <v>5</v>
      </c>
      <c r="X14" s="64">
        <v>5</v>
      </c>
      <c r="Y14" s="64">
        <v>0</v>
      </c>
      <c r="Z14" s="76">
        <v>5</v>
      </c>
      <c r="AA14" s="75"/>
      <c r="AB14" s="117"/>
      <c r="AC14" s="115"/>
      <c r="AD14" s="71"/>
      <c r="AE14" s="71"/>
      <c r="AF14" s="71"/>
      <c r="AG14" s="4"/>
      <c r="AH14" s="4"/>
      <c r="AI14" s="4"/>
      <c r="AJ14" s="4"/>
      <c r="AK14" s="4"/>
      <c r="AL14" s="4"/>
      <c r="AM14" s="4"/>
      <c r="AN14" s="4"/>
      <c r="AO14" s="4"/>
      <c r="AP14" s="4"/>
      <c r="AQ14" s="4"/>
    </row>
    <row r="15" spans="1:43" s="5" customFormat="1" ht="30" x14ac:dyDescent="0.25">
      <c r="A15" s="2"/>
      <c r="B15" s="106"/>
      <c r="C15" s="14" t="s">
        <v>43</v>
      </c>
      <c r="D15" s="74" t="s">
        <v>44</v>
      </c>
      <c r="E15" s="11"/>
      <c r="F15" s="11"/>
      <c r="G15" s="11"/>
      <c r="H15" s="11"/>
      <c r="I15" s="11"/>
      <c r="J15" s="11"/>
      <c r="K15" s="11"/>
      <c r="L15" s="11"/>
      <c r="M15" s="12" t="s">
        <v>45</v>
      </c>
      <c r="N15" s="13" t="s">
        <v>46</v>
      </c>
      <c r="O15" s="4"/>
      <c r="P15" s="4"/>
      <c r="Q15" s="4"/>
      <c r="R15" s="4"/>
      <c r="S15" s="4"/>
      <c r="T15" s="4"/>
      <c r="U15" s="4"/>
      <c r="W15" s="65" t="s">
        <v>44</v>
      </c>
      <c r="X15" s="78" t="s">
        <v>47</v>
      </c>
      <c r="Y15" s="4"/>
      <c r="Z15" s="4"/>
      <c r="AA15" s="4"/>
      <c r="AB15" s="117">
        <v>0.2</v>
      </c>
      <c r="AC15" s="115">
        <f>HLOOKUP(D15,W15:X16,2,0)</f>
        <v>5</v>
      </c>
      <c r="AD15" s="71"/>
      <c r="AE15" s="71"/>
      <c r="AF15" s="71"/>
      <c r="AG15" s="4"/>
      <c r="AH15" s="4"/>
      <c r="AI15" s="4"/>
      <c r="AJ15" s="4"/>
      <c r="AK15" s="4"/>
      <c r="AL15" s="4"/>
      <c r="AM15" s="4"/>
      <c r="AN15" s="4"/>
      <c r="AO15" s="4"/>
      <c r="AP15" s="4"/>
      <c r="AQ15" s="4"/>
    </row>
    <row r="16" spans="1:43" s="5" customFormat="1" ht="15.75" thickBot="1" x14ac:dyDescent="0.3">
      <c r="A16" s="2"/>
      <c r="B16" s="106"/>
      <c r="C16" s="17"/>
      <c r="D16" s="66"/>
      <c r="E16" s="18"/>
      <c r="F16" s="18"/>
      <c r="G16" s="18"/>
      <c r="H16" s="18"/>
      <c r="I16" s="18"/>
      <c r="J16" s="18"/>
      <c r="K16" s="18"/>
      <c r="L16" s="18"/>
      <c r="M16" s="19"/>
      <c r="N16" s="20"/>
      <c r="O16" s="4"/>
      <c r="P16" s="4"/>
      <c r="Q16" s="4"/>
      <c r="R16" s="4"/>
      <c r="S16" s="4"/>
      <c r="T16" s="4"/>
      <c r="U16" s="4"/>
      <c r="W16" s="65">
        <v>5</v>
      </c>
      <c r="X16" s="78">
        <v>0</v>
      </c>
      <c r="Y16" s="4"/>
      <c r="Z16" s="4"/>
      <c r="AA16" s="4"/>
      <c r="AB16" s="118"/>
      <c r="AC16" s="116"/>
      <c r="AD16" s="71"/>
      <c r="AE16" s="71"/>
      <c r="AF16" s="71"/>
      <c r="AG16" s="4"/>
      <c r="AH16" s="4"/>
      <c r="AI16" s="4"/>
      <c r="AJ16" s="4"/>
      <c r="AK16" s="4"/>
      <c r="AL16" s="4"/>
      <c r="AM16" s="4"/>
      <c r="AN16" s="4"/>
      <c r="AO16" s="4"/>
      <c r="AP16" s="4"/>
      <c r="AQ16" s="4"/>
    </row>
    <row r="17" spans="1:126" s="5" customFormat="1" ht="27" thickBot="1" x14ac:dyDescent="0.3">
      <c r="A17" s="2"/>
      <c r="B17" s="107"/>
      <c r="C17" s="108" t="s">
        <v>48</v>
      </c>
      <c r="D17" s="109"/>
      <c r="E17" s="109"/>
      <c r="F17" s="109"/>
      <c r="G17" s="109"/>
      <c r="H17" s="109"/>
      <c r="I17" s="109"/>
      <c r="J17" s="109"/>
      <c r="K17" s="109"/>
      <c r="L17" s="109"/>
      <c r="M17" s="109"/>
      <c r="N17" s="109"/>
      <c r="O17" s="99"/>
      <c r="P17" s="99"/>
      <c r="Q17" s="99"/>
      <c r="R17" s="99"/>
      <c r="S17" s="99"/>
      <c r="T17" s="99"/>
      <c r="U17" s="99"/>
      <c r="V17" s="99"/>
      <c r="W17" s="99"/>
      <c r="X17" s="99"/>
      <c r="Y17" s="99"/>
      <c r="Z17" s="99"/>
      <c r="AA17" s="99"/>
      <c r="AB17" s="132">
        <f>AB7*AC7+AB9*AC9+AB11*AC11+AB13*AC13+AB15*AC15</f>
        <v>5</v>
      </c>
      <c r="AC17" s="133"/>
      <c r="AD17" s="71"/>
      <c r="AE17" s="71"/>
      <c r="AF17" s="71"/>
      <c r="AG17" s="4"/>
      <c r="AH17" s="4"/>
      <c r="AI17" s="4"/>
      <c r="AJ17" s="4"/>
      <c r="AK17" s="4"/>
      <c r="AL17" s="4"/>
      <c r="AM17" s="4"/>
      <c r="AN17" s="4"/>
      <c r="AO17" s="4"/>
      <c r="AP17" s="4"/>
      <c r="AQ17" s="4"/>
    </row>
    <row r="18" spans="1:126" s="5" customFormat="1" ht="45" customHeight="1" x14ac:dyDescent="0.25">
      <c r="A18" s="2"/>
      <c r="B18" s="105" t="s">
        <v>49</v>
      </c>
      <c r="C18" s="27" t="s">
        <v>50</v>
      </c>
      <c r="D18" s="48" t="s">
        <v>51</v>
      </c>
      <c r="E18" s="28" t="s">
        <v>52</v>
      </c>
      <c r="F18" s="22" t="s">
        <v>53</v>
      </c>
      <c r="G18" s="22" t="s">
        <v>54</v>
      </c>
      <c r="H18" s="22" t="s">
        <v>55</v>
      </c>
      <c r="I18" s="22"/>
      <c r="J18" s="22"/>
      <c r="K18" s="22"/>
      <c r="L18" s="22"/>
      <c r="M18" s="23" t="s">
        <v>20</v>
      </c>
      <c r="N18" s="25" t="s">
        <v>56</v>
      </c>
      <c r="O18" s="4"/>
      <c r="P18" s="4"/>
      <c r="Q18" s="4"/>
      <c r="R18" s="4"/>
      <c r="S18" s="4"/>
      <c r="T18" s="4"/>
      <c r="U18" s="4"/>
      <c r="W18" s="4"/>
      <c r="X18" s="4"/>
      <c r="Y18" s="4"/>
      <c r="Z18" s="4"/>
      <c r="AA18" s="4"/>
      <c r="AB18" s="123">
        <v>0.2</v>
      </c>
      <c r="AC18" s="119">
        <f>AF19</f>
        <v>5</v>
      </c>
      <c r="AD18" s="98" t="s">
        <v>22</v>
      </c>
      <c r="AE18" s="65" t="s">
        <v>23</v>
      </c>
      <c r="AF18" s="65" t="s">
        <v>24</v>
      </c>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row>
    <row r="19" spans="1:126" s="5" customFormat="1" ht="15" x14ac:dyDescent="0.25">
      <c r="A19" s="2"/>
      <c r="B19" s="106"/>
      <c r="C19" s="10"/>
      <c r="D19" s="74"/>
      <c r="E19" s="73"/>
      <c r="F19" s="73"/>
      <c r="G19" s="73"/>
      <c r="H19" s="73"/>
      <c r="I19" s="11"/>
      <c r="J19" s="11"/>
      <c r="K19" s="11"/>
      <c r="L19" s="11"/>
      <c r="M19" s="12"/>
      <c r="N19" s="13"/>
      <c r="O19" s="26" t="b">
        <v>1</v>
      </c>
      <c r="P19" s="26" t="b">
        <v>1</v>
      </c>
      <c r="Q19" s="26" t="b">
        <v>1</v>
      </c>
      <c r="R19" s="26" t="b">
        <v>1</v>
      </c>
      <c r="S19" s="26" t="b">
        <v>1</v>
      </c>
      <c r="T19" s="4"/>
      <c r="U19" s="4"/>
      <c r="W19" s="4"/>
      <c r="X19" s="4"/>
      <c r="Y19" s="4"/>
      <c r="Z19" s="4"/>
      <c r="AA19" s="4"/>
      <c r="AB19" s="121"/>
      <c r="AC19" s="115"/>
      <c r="AD19" s="98">
        <f>COUNTIF(O19:P19, "TRUE")</f>
        <v>2</v>
      </c>
      <c r="AE19" s="65">
        <f>COUNTIF(Q19:S19, "TRUE")</f>
        <v>3</v>
      </c>
      <c r="AF19" s="77">
        <f>IF(AD19=2,3,0)+IF(AE19=1,1,IF(AE19&gt;1,2))</f>
        <v>5</v>
      </c>
      <c r="AG19" s="4"/>
      <c r="AH19" s="4"/>
      <c r="AI19" s="4"/>
      <c r="AJ19" s="4"/>
      <c r="AK19" s="4"/>
      <c r="AL19" s="4"/>
      <c r="AM19" s="4"/>
      <c r="AN19" s="4"/>
      <c r="AO19" s="4"/>
      <c r="AP19" s="4"/>
      <c r="AQ19" s="4"/>
    </row>
    <row r="20" spans="1:126" s="5" customFormat="1" ht="30" x14ac:dyDescent="0.25">
      <c r="A20" s="2"/>
      <c r="B20" s="106"/>
      <c r="C20" s="14" t="s">
        <v>57</v>
      </c>
      <c r="D20" s="74" t="s">
        <v>58</v>
      </c>
      <c r="E20" s="79"/>
      <c r="F20" s="12"/>
      <c r="G20" s="11"/>
      <c r="H20" s="11"/>
      <c r="I20" s="11"/>
      <c r="J20" s="11"/>
      <c r="K20" s="11"/>
      <c r="L20" s="11"/>
      <c r="M20" s="12" t="s">
        <v>59</v>
      </c>
      <c r="N20" s="29" t="s">
        <v>60</v>
      </c>
      <c r="O20" s="4"/>
      <c r="P20" s="4"/>
      <c r="Q20" s="4"/>
      <c r="R20" s="4"/>
      <c r="S20" s="4"/>
      <c r="T20" s="4"/>
      <c r="U20" s="4"/>
      <c r="W20" s="64" t="s">
        <v>58</v>
      </c>
      <c r="X20" s="76" t="s">
        <v>3</v>
      </c>
      <c r="Y20" s="4"/>
      <c r="Z20" s="4"/>
      <c r="AA20" s="4"/>
      <c r="AB20" s="121">
        <v>0.2</v>
      </c>
      <c r="AC20" s="115">
        <f>HLOOKUP(D20,W20:X21,2,0)</f>
        <v>5</v>
      </c>
      <c r="AD20" s="71"/>
      <c r="AE20" s="71"/>
      <c r="AF20" s="71"/>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row>
    <row r="21" spans="1:126" s="5" customFormat="1" ht="15" x14ac:dyDescent="0.25">
      <c r="A21" s="2"/>
      <c r="B21" s="106"/>
      <c r="C21" s="10"/>
      <c r="D21" s="64"/>
      <c r="E21" s="11"/>
      <c r="F21" s="11"/>
      <c r="G21" s="11"/>
      <c r="H21" s="11"/>
      <c r="I21" s="11"/>
      <c r="J21" s="11"/>
      <c r="K21" s="11"/>
      <c r="L21" s="11"/>
      <c r="M21" s="12"/>
      <c r="N21" s="13"/>
      <c r="O21" s="4"/>
      <c r="P21" s="4"/>
      <c r="Q21" s="4"/>
      <c r="R21" s="4"/>
      <c r="S21" s="4"/>
      <c r="T21" s="4"/>
      <c r="U21" s="4"/>
      <c r="W21" s="64">
        <v>5</v>
      </c>
      <c r="X21" s="76">
        <v>0</v>
      </c>
      <c r="Y21" s="4"/>
      <c r="Z21" s="4"/>
      <c r="AA21" s="4"/>
      <c r="AB21" s="121"/>
      <c r="AC21" s="115"/>
      <c r="AD21" s="71"/>
      <c r="AE21" s="71"/>
      <c r="AF21" s="71"/>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row>
    <row r="22" spans="1:126" s="5" customFormat="1" ht="75" x14ac:dyDescent="0.25">
      <c r="A22" s="2"/>
      <c r="B22" s="106"/>
      <c r="C22" s="10" t="s">
        <v>61</v>
      </c>
      <c r="D22" s="84" t="s">
        <v>62</v>
      </c>
      <c r="E22" s="30" t="s">
        <v>63</v>
      </c>
      <c r="F22" s="12" t="s">
        <v>64</v>
      </c>
      <c r="G22" s="11" t="s">
        <v>65</v>
      </c>
      <c r="H22" s="79" t="s">
        <v>66</v>
      </c>
      <c r="I22" s="11" t="s">
        <v>67</v>
      </c>
      <c r="J22" s="11" t="s">
        <v>68</v>
      </c>
      <c r="K22" s="12"/>
      <c r="L22" s="11"/>
      <c r="M22" s="12" t="s">
        <v>38</v>
      </c>
      <c r="N22" s="13" t="s">
        <v>69</v>
      </c>
      <c r="O22" s="4"/>
      <c r="P22" s="4"/>
      <c r="Q22" s="4"/>
      <c r="R22" s="4"/>
      <c r="S22" s="4"/>
      <c r="T22" s="4"/>
      <c r="U22" s="4"/>
      <c r="W22" s="4"/>
      <c r="X22" s="4"/>
      <c r="Y22" s="4"/>
      <c r="Z22" s="4"/>
      <c r="AA22" s="4"/>
      <c r="AB22" s="121">
        <v>0.2</v>
      </c>
      <c r="AC22" s="115">
        <f>AF23</f>
        <v>3</v>
      </c>
      <c r="AD22" s="98" t="s">
        <v>22</v>
      </c>
      <c r="AE22" s="65" t="s">
        <v>23</v>
      </c>
      <c r="AF22" s="65" t="s">
        <v>24</v>
      </c>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row>
    <row r="23" spans="1:126" s="5" customFormat="1" ht="15" x14ac:dyDescent="0.25">
      <c r="A23" s="2"/>
      <c r="B23" s="106"/>
      <c r="C23" s="10"/>
      <c r="D23" s="74"/>
      <c r="E23" s="73"/>
      <c r="F23" s="73"/>
      <c r="G23" s="73"/>
      <c r="H23" s="73"/>
      <c r="I23" s="73"/>
      <c r="J23" s="73"/>
      <c r="K23" s="11"/>
      <c r="L23" s="11"/>
      <c r="M23" s="12"/>
      <c r="N23" s="13"/>
      <c r="O23" s="26" t="b">
        <v>1</v>
      </c>
      <c r="P23" s="26" t="b">
        <v>1</v>
      </c>
      <c r="Q23" s="26" t="b">
        <v>1</v>
      </c>
      <c r="R23" s="26" t="b">
        <v>1</v>
      </c>
      <c r="S23" s="26" t="b">
        <v>1</v>
      </c>
      <c r="T23" s="26" t="b">
        <v>1</v>
      </c>
      <c r="U23" s="26" t="b">
        <v>1</v>
      </c>
      <c r="W23" s="4"/>
      <c r="X23" s="4"/>
      <c r="Y23" s="4"/>
      <c r="Z23" s="4"/>
      <c r="AA23" s="4"/>
      <c r="AB23" s="121"/>
      <c r="AC23" s="115"/>
      <c r="AD23" s="98">
        <f>COUNTIF(O23:P23, "TRUE")</f>
        <v>2</v>
      </c>
      <c r="AE23" s="65">
        <f>COUNTIF(Q23:U23, "TRUE")</f>
        <v>0</v>
      </c>
      <c r="AF23" s="77">
        <f>IF(AD23=2,3,0)+IF(AE23=1,1,IF(AE23&gt;1,2))</f>
        <v>3</v>
      </c>
      <c r="AG23" s="4"/>
      <c r="AH23" s="4"/>
      <c r="AI23" s="4"/>
      <c r="AJ23" s="4"/>
      <c r="AK23" s="4"/>
      <c r="AL23" s="4"/>
      <c r="AM23" s="4"/>
      <c r="AN23" s="4"/>
      <c r="AO23" s="4"/>
      <c r="AP23" s="4"/>
      <c r="AQ23" s="4"/>
    </row>
    <row r="24" spans="1:126" s="5" customFormat="1" ht="60" x14ac:dyDescent="0.25">
      <c r="A24" s="2"/>
      <c r="B24" s="106"/>
      <c r="C24" s="10" t="s">
        <v>70</v>
      </c>
      <c r="D24" s="84" t="s">
        <v>71</v>
      </c>
      <c r="E24" s="32" t="s">
        <v>72</v>
      </c>
      <c r="F24" s="32" t="s">
        <v>73</v>
      </c>
      <c r="G24" s="12" t="s">
        <v>74</v>
      </c>
      <c r="H24" s="12" t="s">
        <v>75</v>
      </c>
      <c r="I24" s="12" t="s">
        <v>76</v>
      </c>
      <c r="J24" s="12" t="s">
        <v>77</v>
      </c>
      <c r="K24" s="12"/>
      <c r="L24" s="12"/>
      <c r="M24" s="12" t="s">
        <v>32</v>
      </c>
      <c r="N24" s="13" t="s">
        <v>78</v>
      </c>
      <c r="O24" s="4"/>
      <c r="P24" s="4"/>
      <c r="Q24" s="4"/>
      <c r="R24" s="4"/>
      <c r="S24" s="4"/>
      <c r="T24" s="4"/>
      <c r="U24" s="4"/>
      <c r="W24" s="4"/>
      <c r="X24" s="4"/>
      <c r="Y24" s="4"/>
      <c r="Z24" s="4"/>
      <c r="AA24" s="4"/>
      <c r="AB24" s="121">
        <v>0.2</v>
      </c>
      <c r="AC24" s="115">
        <f>AF25</f>
        <v>5</v>
      </c>
      <c r="AD24" s="98" t="s">
        <v>22</v>
      </c>
      <c r="AE24" s="65" t="s">
        <v>23</v>
      </c>
      <c r="AF24" s="65" t="s">
        <v>24</v>
      </c>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row>
    <row r="25" spans="1:126" s="5" customFormat="1" ht="15" x14ac:dyDescent="0.25">
      <c r="A25" s="2"/>
      <c r="B25" s="106"/>
      <c r="C25" s="10"/>
      <c r="D25" s="74"/>
      <c r="E25" s="73"/>
      <c r="F25" s="73"/>
      <c r="G25" s="73"/>
      <c r="H25" s="73"/>
      <c r="I25" s="73"/>
      <c r="J25" s="73"/>
      <c r="K25" s="11"/>
      <c r="L25" s="11"/>
      <c r="M25" s="12"/>
      <c r="N25" s="13"/>
      <c r="O25" s="26" t="b">
        <v>1</v>
      </c>
      <c r="P25" s="26" t="b">
        <v>1</v>
      </c>
      <c r="Q25" s="26" t="b">
        <v>1</v>
      </c>
      <c r="R25" s="26" t="b">
        <v>1</v>
      </c>
      <c r="S25" s="26" t="b">
        <v>1</v>
      </c>
      <c r="T25" s="26" t="b">
        <v>1</v>
      </c>
      <c r="U25" s="26" t="b">
        <v>1</v>
      </c>
      <c r="W25" s="4"/>
      <c r="X25" s="4"/>
      <c r="Y25" s="4"/>
      <c r="Z25" s="4"/>
      <c r="AA25" s="4"/>
      <c r="AB25" s="121"/>
      <c r="AC25" s="115"/>
      <c r="AD25" s="98">
        <f>COUNTIF(O25:Q25, "TRUE")</f>
        <v>3</v>
      </c>
      <c r="AE25" s="65">
        <f>COUNTIF(R25:U25, "TRUE")</f>
        <v>4</v>
      </c>
      <c r="AF25" s="77">
        <f>IF(AD25=3,3,0)+IF(AE25=1,1,IF(AE25&gt;1,2))</f>
        <v>5</v>
      </c>
      <c r="AG25" s="4"/>
      <c r="AH25" s="4"/>
      <c r="AI25" s="4"/>
      <c r="AJ25" s="4"/>
      <c r="AK25" s="4"/>
      <c r="AL25" s="4"/>
      <c r="AM25" s="4"/>
      <c r="AN25" s="4"/>
      <c r="AO25" s="4"/>
      <c r="AP25" s="4"/>
      <c r="AQ25" s="4"/>
    </row>
    <row r="26" spans="1:126" s="5" customFormat="1" ht="30" x14ac:dyDescent="0.25">
      <c r="A26" s="2"/>
      <c r="B26" s="106"/>
      <c r="C26" s="14" t="s">
        <v>43</v>
      </c>
      <c r="D26" s="74" t="s">
        <v>58</v>
      </c>
      <c r="E26" s="11"/>
      <c r="F26" s="11"/>
      <c r="G26" s="11"/>
      <c r="H26" s="11"/>
      <c r="I26" s="11"/>
      <c r="J26" s="11"/>
      <c r="K26" s="11"/>
      <c r="L26" s="11"/>
      <c r="M26" s="12" t="s">
        <v>45</v>
      </c>
      <c r="N26" s="13" t="s">
        <v>46</v>
      </c>
      <c r="O26" s="4"/>
      <c r="P26" s="4"/>
      <c r="Q26" s="4"/>
      <c r="R26" s="4"/>
      <c r="S26" s="4"/>
      <c r="T26" s="4"/>
      <c r="U26" s="4"/>
      <c r="W26" s="64" t="s">
        <v>58</v>
      </c>
      <c r="X26" s="76" t="s">
        <v>3</v>
      </c>
      <c r="Y26" s="4"/>
      <c r="Z26" s="4"/>
      <c r="AA26" s="4"/>
      <c r="AB26" s="121">
        <v>0.2</v>
      </c>
      <c r="AC26" s="115">
        <f>HLOOKUP(D26,W26:X27,2,0)</f>
        <v>5</v>
      </c>
      <c r="AD26" s="71"/>
      <c r="AE26" s="71"/>
      <c r="AF26" s="71"/>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row>
    <row r="27" spans="1:126" s="5" customFormat="1" ht="15.75" thickBot="1" x14ac:dyDescent="0.3">
      <c r="A27" s="2"/>
      <c r="B27" s="106"/>
      <c r="C27" s="17"/>
      <c r="D27" s="66"/>
      <c r="E27" s="18"/>
      <c r="F27" s="18"/>
      <c r="G27" s="18"/>
      <c r="H27" s="18"/>
      <c r="I27" s="18"/>
      <c r="J27" s="18"/>
      <c r="K27" s="18"/>
      <c r="L27" s="18"/>
      <c r="M27" s="19"/>
      <c r="N27" s="20"/>
      <c r="O27" s="4"/>
      <c r="P27" s="4"/>
      <c r="Q27" s="4"/>
      <c r="R27" s="4"/>
      <c r="S27" s="4"/>
      <c r="T27" s="4"/>
      <c r="U27" s="4"/>
      <c r="W27" s="64">
        <v>5</v>
      </c>
      <c r="X27" s="76">
        <v>0</v>
      </c>
      <c r="Y27" s="4"/>
      <c r="Z27" s="4"/>
      <c r="AA27" s="4"/>
      <c r="AB27" s="122"/>
      <c r="AC27" s="116"/>
      <c r="AD27" s="71"/>
      <c r="AE27" s="71"/>
      <c r="AF27" s="71"/>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row>
    <row r="28" spans="1:126" s="5" customFormat="1" ht="27" thickBot="1" x14ac:dyDescent="0.3">
      <c r="A28" s="2"/>
      <c r="B28" s="107"/>
      <c r="C28" s="108" t="s">
        <v>48</v>
      </c>
      <c r="D28" s="109"/>
      <c r="E28" s="109"/>
      <c r="F28" s="109"/>
      <c r="G28" s="109"/>
      <c r="H28" s="109"/>
      <c r="I28" s="109"/>
      <c r="J28" s="109"/>
      <c r="K28" s="109"/>
      <c r="L28" s="109"/>
      <c r="M28" s="109"/>
      <c r="N28" s="109"/>
      <c r="O28" s="4"/>
      <c r="P28" s="4"/>
      <c r="Q28" s="4"/>
      <c r="R28" s="4"/>
      <c r="S28" s="4"/>
      <c r="T28" s="4"/>
      <c r="U28" s="4"/>
      <c r="W28" s="4"/>
      <c r="X28" s="4"/>
      <c r="Y28" s="4"/>
      <c r="Z28" s="4"/>
      <c r="AA28" s="4"/>
      <c r="AB28" s="110">
        <f>AB18*AC18+AB20*AC20+AB22*AC22+AB24*AC24+AB26*AC26</f>
        <v>4.5999999999999996</v>
      </c>
      <c r="AC28" s="111"/>
      <c r="AD28" s="71"/>
      <c r="AE28" s="71"/>
      <c r="AF28" s="71"/>
      <c r="AG28" s="4"/>
      <c r="AH28" s="4"/>
      <c r="AI28" s="4"/>
      <c r="AJ28" s="4"/>
      <c r="AK28" s="4"/>
      <c r="AL28" s="4"/>
      <c r="AM28" s="4"/>
      <c r="AN28" s="4"/>
      <c r="AO28" s="4"/>
      <c r="AP28" s="4"/>
      <c r="AQ28" s="4"/>
    </row>
    <row r="29" spans="1:126" s="4" customFormat="1" ht="60" x14ac:dyDescent="0.25">
      <c r="A29" s="2"/>
      <c r="B29" s="112" t="s">
        <v>79</v>
      </c>
      <c r="C29" s="21" t="s">
        <v>80</v>
      </c>
      <c r="D29" s="34" t="s">
        <v>81</v>
      </c>
      <c r="E29" s="41" t="s">
        <v>82</v>
      </c>
      <c r="F29" s="28" t="s">
        <v>83</v>
      </c>
      <c r="G29" s="28" t="s">
        <v>84</v>
      </c>
      <c r="H29" s="24" t="s">
        <v>85</v>
      </c>
      <c r="I29" s="22" t="s">
        <v>86</v>
      </c>
      <c r="J29" s="22"/>
      <c r="K29" s="22"/>
      <c r="L29" s="22"/>
      <c r="M29" s="38" t="s">
        <v>20</v>
      </c>
      <c r="N29" s="25" t="s">
        <v>87</v>
      </c>
      <c r="AB29" s="123">
        <v>0.2</v>
      </c>
      <c r="AC29" s="119">
        <f>AF30</f>
        <v>5</v>
      </c>
      <c r="AD29" s="98" t="s">
        <v>22</v>
      </c>
      <c r="AE29" s="65" t="s">
        <v>23</v>
      </c>
      <c r="AF29" s="65" t="s">
        <v>24</v>
      </c>
    </row>
    <row r="30" spans="1:126" s="5" customFormat="1" ht="15" x14ac:dyDescent="0.25">
      <c r="A30" s="2"/>
      <c r="B30" s="113"/>
      <c r="C30" s="10"/>
      <c r="D30" s="73"/>
      <c r="E30" s="73"/>
      <c r="F30" s="73"/>
      <c r="G30" s="73"/>
      <c r="H30" s="74"/>
      <c r="I30" s="73"/>
      <c r="J30" s="11"/>
      <c r="K30" s="11"/>
      <c r="L30" s="11"/>
      <c r="M30" s="12"/>
      <c r="N30" s="13"/>
      <c r="O30" s="26" t="b">
        <v>1</v>
      </c>
      <c r="P30" s="26" t="b">
        <v>1</v>
      </c>
      <c r="Q30" s="26" t="b">
        <v>1</v>
      </c>
      <c r="R30" s="26" t="b">
        <v>1</v>
      </c>
      <c r="S30" s="26" t="b">
        <v>1</v>
      </c>
      <c r="T30" s="26" t="b">
        <v>1</v>
      </c>
      <c r="U30" s="4"/>
      <c r="W30" s="4"/>
      <c r="X30" s="4"/>
      <c r="Y30" s="4"/>
      <c r="Z30" s="4"/>
      <c r="AA30" s="4"/>
      <c r="AB30" s="121"/>
      <c r="AC30" s="115"/>
      <c r="AD30" s="98">
        <f>COUNTIF(Q30:T30, "TRUE")</f>
        <v>4</v>
      </c>
      <c r="AE30" s="65">
        <f>COUNTIF(O30:P30, "TRUE")</f>
        <v>2</v>
      </c>
      <c r="AF30" s="77">
        <f>IF(AD30=4,3,0)+IF(AE30=1,1,IF(AE30&gt;1,2))</f>
        <v>5</v>
      </c>
      <c r="AG30" s="4"/>
      <c r="AH30" s="4"/>
      <c r="AI30" s="4"/>
      <c r="AJ30" s="4"/>
      <c r="AK30" s="4"/>
      <c r="AL30" s="4"/>
      <c r="AM30" s="4"/>
      <c r="AN30" s="4"/>
      <c r="AO30" s="4"/>
      <c r="AP30" s="4"/>
      <c r="AQ30" s="4"/>
    </row>
    <row r="31" spans="1:126" s="5" customFormat="1" ht="30" x14ac:dyDescent="0.25">
      <c r="A31" s="2"/>
      <c r="B31" s="113"/>
      <c r="C31" s="42" t="s">
        <v>88</v>
      </c>
      <c r="D31" s="80" t="s">
        <v>89</v>
      </c>
      <c r="E31" s="40"/>
      <c r="F31" s="40"/>
      <c r="G31" s="40"/>
      <c r="H31" s="40"/>
      <c r="I31" s="40"/>
      <c r="J31" s="40"/>
      <c r="K31" s="40"/>
      <c r="L31" s="40"/>
      <c r="M31" s="36" t="s">
        <v>38</v>
      </c>
      <c r="N31" s="37" t="s">
        <v>90</v>
      </c>
      <c r="W31" s="31" t="s">
        <v>89</v>
      </c>
      <c r="X31" s="40" t="s">
        <v>91</v>
      </c>
      <c r="Y31" s="40" t="s">
        <v>92</v>
      </c>
      <c r="AB31" s="121">
        <v>0.2</v>
      </c>
      <c r="AC31" s="115">
        <f>HLOOKUP(D31,W31:Y32,2,0)</f>
        <v>5</v>
      </c>
      <c r="AD31" s="72"/>
      <c r="AE31" s="72"/>
      <c r="AF31" s="72"/>
    </row>
    <row r="32" spans="1:126" s="5" customFormat="1" ht="15" x14ac:dyDescent="0.25">
      <c r="A32" s="2"/>
      <c r="B32" s="113"/>
      <c r="C32" s="42"/>
      <c r="D32" s="67"/>
      <c r="E32" s="40"/>
      <c r="F32" s="40"/>
      <c r="G32" s="40"/>
      <c r="H32" s="40"/>
      <c r="I32" s="40"/>
      <c r="J32" s="40"/>
      <c r="K32" s="40"/>
      <c r="L32" s="40"/>
      <c r="M32" s="36"/>
      <c r="N32" s="37"/>
      <c r="W32" s="64">
        <v>5</v>
      </c>
      <c r="X32" s="76">
        <v>3</v>
      </c>
      <c r="Y32" s="77">
        <v>1</v>
      </c>
      <c r="AB32" s="121"/>
      <c r="AC32" s="115"/>
      <c r="AD32" s="72"/>
      <c r="AE32" s="72"/>
      <c r="AF32" s="72"/>
    </row>
    <row r="33" spans="1:126" s="5" customFormat="1" ht="30" x14ac:dyDescent="0.25">
      <c r="A33" s="2"/>
      <c r="B33" s="113"/>
      <c r="C33" s="42" t="s">
        <v>93</v>
      </c>
      <c r="D33" s="74" t="s">
        <v>58</v>
      </c>
      <c r="E33" s="40"/>
      <c r="F33" s="40"/>
      <c r="G33" s="40"/>
      <c r="H33" s="40"/>
      <c r="I33" s="40"/>
      <c r="J33" s="40"/>
      <c r="K33" s="40"/>
      <c r="L33" s="40"/>
      <c r="M33" s="36" t="s">
        <v>32</v>
      </c>
      <c r="N33" s="37" t="s">
        <v>94</v>
      </c>
      <c r="W33" s="64" t="s">
        <v>58</v>
      </c>
      <c r="X33" s="76" t="s">
        <v>3</v>
      </c>
      <c r="AB33" s="121">
        <v>0.2</v>
      </c>
      <c r="AC33" s="115">
        <f>HLOOKUP(D33,W33:X34,2,0)</f>
        <v>5</v>
      </c>
      <c r="AD33" s="72"/>
      <c r="AE33" s="72"/>
      <c r="AF33" s="72"/>
    </row>
    <row r="34" spans="1:126" s="5" customFormat="1" ht="15" x14ac:dyDescent="0.25">
      <c r="A34" s="2"/>
      <c r="B34" s="113"/>
      <c r="C34" s="42"/>
      <c r="D34" s="67"/>
      <c r="E34" s="40"/>
      <c r="F34" s="40"/>
      <c r="G34" s="40"/>
      <c r="H34" s="40"/>
      <c r="I34" s="40"/>
      <c r="J34" s="40"/>
      <c r="K34" s="40"/>
      <c r="L34" s="40"/>
      <c r="M34" s="36"/>
      <c r="N34" s="37"/>
      <c r="W34" s="64">
        <v>5</v>
      </c>
      <c r="X34" s="76">
        <v>0</v>
      </c>
      <c r="AB34" s="121"/>
      <c r="AC34" s="115"/>
      <c r="AD34" s="72"/>
      <c r="AE34" s="72"/>
      <c r="AF34" s="72"/>
    </row>
    <row r="35" spans="1:126" s="5" customFormat="1" ht="30" x14ac:dyDescent="0.25">
      <c r="A35" s="2"/>
      <c r="B35" s="113"/>
      <c r="C35" s="42" t="s">
        <v>95</v>
      </c>
      <c r="D35" s="85" t="s">
        <v>96</v>
      </c>
      <c r="E35" s="43" t="s">
        <v>97</v>
      </c>
      <c r="F35" s="40" t="s">
        <v>98</v>
      </c>
      <c r="G35" s="40" t="s">
        <v>99</v>
      </c>
      <c r="H35" s="40" t="s">
        <v>100</v>
      </c>
      <c r="I35" s="40" t="s">
        <v>101</v>
      </c>
      <c r="J35" s="40"/>
      <c r="K35" s="40"/>
      <c r="L35" s="40"/>
      <c r="M35" s="36" t="s">
        <v>59</v>
      </c>
      <c r="N35" s="13" t="s">
        <v>102</v>
      </c>
      <c r="AB35" s="121">
        <v>0.2</v>
      </c>
      <c r="AC35" s="115">
        <f>AF36</f>
        <v>5</v>
      </c>
      <c r="AD35" s="98" t="s">
        <v>22</v>
      </c>
      <c r="AE35" s="65" t="s">
        <v>23</v>
      </c>
      <c r="AF35" s="65" t="s">
        <v>24</v>
      </c>
    </row>
    <row r="36" spans="1:126" s="5" customFormat="1" ht="15" x14ac:dyDescent="0.25">
      <c r="A36" s="2"/>
      <c r="B36" s="113"/>
      <c r="C36" s="10"/>
      <c r="D36" s="74"/>
      <c r="E36" s="73"/>
      <c r="F36" s="94"/>
      <c r="G36" s="73"/>
      <c r="H36" s="73"/>
      <c r="I36" s="73"/>
      <c r="J36" s="11"/>
      <c r="K36" s="11"/>
      <c r="L36" s="11"/>
      <c r="M36" s="12"/>
      <c r="N36" s="13"/>
      <c r="O36" s="26" t="b">
        <v>1</v>
      </c>
      <c r="P36" s="26" t="b">
        <v>1</v>
      </c>
      <c r="Q36" s="26" t="b">
        <v>1</v>
      </c>
      <c r="R36" s="26" t="b">
        <v>1</v>
      </c>
      <c r="S36" s="26" t="b">
        <v>1</v>
      </c>
      <c r="T36" s="26" t="b">
        <v>1</v>
      </c>
      <c r="U36" s="4"/>
      <c r="W36" s="4"/>
      <c r="X36" s="4"/>
      <c r="Y36" s="4"/>
      <c r="Z36" s="4"/>
      <c r="AA36" s="4"/>
      <c r="AB36" s="121"/>
      <c r="AC36" s="115"/>
      <c r="AD36" s="98">
        <f>COUNTIF(O36:P36, "TRUE")</f>
        <v>2</v>
      </c>
      <c r="AE36" s="65">
        <f>COUNTIF(Q36:T36, "TRUE")</f>
        <v>4</v>
      </c>
      <c r="AF36" s="77">
        <f>IF(AD36=2,3,0)+IF(AE36=1,1,IF(AE36&gt;1,2))</f>
        <v>5</v>
      </c>
      <c r="AG36" s="4"/>
      <c r="AH36" s="4"/>
      <c r="AI36" s="4"/>
      <c r="AJ36" s="4"/>
      <c r="AK36" s="4"/>
      <c r="AL36" s="4"/>
      <c r="AM36" s="4"/>
      <c r="AN36" s="4"/>
      <c r="AO36" s="4"/>
      <c r="AP36" s="4"/>
      <c r="AQ36" s="4"/>
    </row>
    <row r="37" spans="1:126" s="5" customFormat="1" ht="30" x14ac:dyDescent="0.25">
      <c r="A37" s="2"/>
      <c r="B37" s="113"/>
      <c r="C37" s="14" t="s">
        <v>103</v>
      </c>
      <c r="D37" s="74" t="s">
        <v>58</v>
      </c>
      <c r="E37" s="11"/>
      <c r="F37" s="11"/>
      <c r="G37" s="11"/>
      <c r="H37" s="11"/>
      <c r="I37" s="11"/>
      <c r="J37" s="11"/>
      <c r="K37" s="11"/>
      <c r="L37" s="11"/>
      <c r="M37" s="12" t="s">
        <v>45</v>
      </c>
      <c r="N37" s="13" t="s">
        <v>46</v>
      </c>
      <c r="W37" s="64" t="s">
        <v>58</v>
      </c>
      <c r="X37" s="76" t="s">
        <v>3</v>
      </c>
      <c r="AB37" s="121">
        <v>0.2</v>
      </c>
      <c r="AC37" s="115">
        <f>HLOOKUP(D37,W37:X38,2,0)</f>
        <v>5</v>
      </c>
      <c r="AD37" s="72"/>
      <c r="AE37" s="72"/>
      <c r="AF37" s="72"/>
    </row>
    <row r="38" spans="1:126" s="5" customFormat="1" ht="15.75" thickBot="1" x14ac:dyDescent="0.3">
      <c r="A38" s="2"/>
      <c r="B38" s="113"/>
      <c r="C38" s="17"/>
      <c r="D38" s="66"/>
      <c r="E38" s="18"/>
      <c r="F38" s="93"/>
      <c r="G38" s="18"/>
      <c r="H38" s="18"/>
      <c r="I38" s="18"/>
      <c r="J38" s="18"/>
      <c r="K38" s="18"/>
      <c r="L38" s="18"/>
      <c r="M38" s="19"/>
      <c r="N38" s="20"/>
      <c r="W38" s="64">
        <v>5</v>
      </c>
      <c r="X38" s="76">
        <v>0</v>
      </c>
      <c r="AB38" s="122"/>
      <c r="AC38" s="116"/>
      <c r="AD38" s="72"/>
      <c r="AE38" s="72"/>
      <c r="AF38" s="72"/>
    </row>
    <row r="39" spans="1:126" s="5" customFormat="1" ht="27" thickBot="1" x14ac:dyDescent="0.3">
      <c r="A39" s="2"/>
      <c r="B39" s="114"/>
      <c r="C39" s="108" t="s">
        <v>48</v>
      </c>
      <c r="D39" s="109"/>
      <c r="E39" s="109"/>
      <c r="F39" s="109"/>
      <c r="G39" s="109"/>
      <c r="H39" s="109"/>
      <c r="I39" s="109"/>
      <c r="J39" s="109"/>
      <c r="K39" s="109"/>
      <c r="L39" s="109"/>
      <c r="M39" s="109"/>
      <c r="N39" s="109"/>
      <c r="O39" s="4"/>
      <c r="P39" s="4"/>
      <c r="Q39" s="4"/>
      <c r="R39" s="4"/>
      <c r="S39" s="4"/>
      <c r="T39" s="4"/>
      <c r="U39" s="4"/>
      <c r="W39" s="4"/>
      <c r="X39" s="4"/>
      <c r="Y39" s="4"/>
      <c r="Z39" s="4"/>
      <c r="AA39" s="4"/>
      <c r="AB39" s="110">
        <f>AB29*AC29+AB31*AC31+AB33*AC33+AB35*AC35+AB37*AC37</f>
        <v>5</v>
      </c>
      <c r="AC39" s="111"/>
      <c r="AD39" s="71"/>
      <c r="AE39" s="71"/>
      <c r="AF39" s="71"/>
      <c r="AG39" s="4"/>
      <c r="AH39" s="4"/>
      <c r="AI39" s="4"/>
      <c r="AJ39" s="4"/>
      <c r="AK39" s="4"/>
      <c r="AL39" s="4"/>
      <c r="AM39" s="4"/>
      <c r="AN39" s="4"/>
      <c r="AO39" s="4"/>
      <c r="AP39" s="4"/>
      <c r="AQ39" s="4"/>
    </row>
    <row r="40" spans="1:126" s="5" customFormat="1" ht="60" customHeight="1" x14ac:dyDescent="0.25">
      <c r="A40" s="2"/>
      <c r="B40" s="105" t="s">
        <v>104</v>
      </c>
      <c r="C40" s="21" t="s">
        <v>105</v>
      </c>
      <c r="D40" s="48" t="s">
        <v>106</v>
      </c>
      <c r="E40" s="28" t="s">
        <v>107</v>
      </c>
      <c r="F40" s="28" t="s">
        <v>108</v>
      </c>
      <c r="G40" s="22" t="s">
        <v>109</v>
      </c>
      <c r="H40" s="23" t="s">
        <v>110</v>
      </c>
      <c r="I40" s="22" t="s">
        <v>111</v>
      </c>
      <c r="J40" s="22"/>
      <c r="K40" s="22"/>
      <c r="L40" s="22"/>
      <c r="M40" s="23" t="s">
        <v>20</v>
      </c>
      <c r="N40" s="25" t="s">
        <v>112</v>
      </c>
      <c r="O40" s="4"/>
      <c r="P40" s="4"/>
      <c r="Q40" s="4"/>
      <c r="R40" s="4"/>
      <c r="S40" s="4"/>
      <c r="T40" s="4"/>
      <c r="U40" s="4"/>
      <c r="W40" s="4"/>
      <c r="X40" s="4"/>
      <c r="Y40" s="4"/>
      <c r="Z40" s="4"/>
      <c r="AA40" s="4"/>
      <c r="AB40" s="120">
        <v>0.25</v>
      </c>
      <c r="AC40" s="119">
        <f>AF41</f>
        <v>5</v>
      </c>
      <c r="AD40" s="98" t="s">
        <v>22</v>
      </c>
      <c r="AE40" s="65" t="s">
        <v>23</v>
      </c>
      <c r="AF40" s="65" t="s">
        <v>24</v>
      </c>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row>
    <row r="41" spans="1:126" s="5" customFormat="1" ht="15" x14ac:dyDescent="0.25">
      <c r="A41" s="2"/>
      <c r="B41" s="106"/>
      <c r="C41" s="10"/>
      <c r="D41" s="74"/>
      <c r="E41" s="73"/>
      <c r="F41" s="73"/>
      <c r="G41" s="73"/>
      <c r="H41" s="73"/>
      <c r="I41" s="73"/>
      <c r="J41" s="11"/>
      <c r="K41" s="11"/>
      <c r="L41" s="11"/>
      <c r="M41" s="12"/>
      <c r="N41" s="13"/>
      <c r="O41" s="26" t="b">
        <v>1</v>
      </c>
      <c r="P41" s="26" t="b">
        <v>1</v>
      </c>
      <c r="Q41" s="26" t="b">
        <v>1</v>
      </c>
      <c r="R41" s="26" t="b">
        <v>1</v>
      </c>
      <c r="S41" s="26" t="b">
        <v>1</v>
      </c>
      <c r="T41" s="26" t="b">
        <v>1</v>
      </c>
      <c r="U41" s="4"/>
      <c r="W41" s="4"/>
      <c r="X41" s="4"/>
      <c r="Y41" s="4"/>
      <c r="Z41" s="4"/>
      <c r="AA41" s="4"/>
      <c r="AB41" s="117"/>
      <c r="AC41" s="115"/>
      <c r="AD41" s="98">
        <f>COUNTIF(O41:Q41, "TRUE")</f>
        <v>3</v>
      </c>
      <c r="AE41" s="65">
        <f>COUNTIF(R41:T41, "TRUE")</f>
        <v>3</v>
      </c>
      <c r="AF41" s="77">
        <f>IF(AD41=3,3,0)+IF(AE41=1,1,IF(AE41&gt;1,2))</f>
        <v>5</v>
      </c>
      <c r="AG41" s="4"/>
      <c r="AH41" s="4"/>
      <c r="AI41" s="4"/>
      <c r="AJ41" s="4"/>
      <c r="AK41" s="4"/>
      <c r="AL41" s="4"/>
      <c r="AM41" s="4"/>
      <c r="AN41" s="4"/>
      <c r="AO41" s="4"/>
      <c r="AP41" s="4"/>
      <c r="AQ41" s="4"/>
    </row>
    <row r="42" spans="1:126" s="5" customFormat="1" ht="60" x14ac:dyDescent="0.25">
      <c r="A42" s="2"/>
      <c r="B42" s="106"/>
      <c r="C42" s="16" t="s">
        <v>113</v>
      </c>
      <c r="D42" s="74" t="s">
        <v>58</v>
      </c>
      <c r="E42" s="11"/>
      <c r="F42" s="11"/>
      <c r="G42" s="11"/>
      <c r="H42" s="11"/>
      <c r="I42" s="11"/>
      <c r="J42" s="11"/>
      <c r="K42" s="11"/>
      <c r="L42" s="11"/>
      <c r="M42" s="12" t="s">
        <v>59</v>
      </c>
      <c r="N42" s="13" t="s">
        <v>114</v>
      </c>
      <c r="O42" s="4"/>
      <c r="P42" s="4"/>
      <c r="Q42" s="4"/>
      <c r="R42" s="4"/>
      <c r="S42" s="4"/>
      <c r="T42" s="4"/>
      <c r="U42" s="4"/>
      <c r="V42" s="4"/>
      <c r="W42" s="64" t="s">
        <v>58</v>
      </c>
      <c r="X42" s="76" t="s">
        <v>3</v>
      </c>
      <c r="Y42" s="4"/>
      <c r="Z42" s="4"/>
      <c r="AA42" s="4"/>
      <c r="AB42" s="117">
        <v>0.25</v>
      </c>
      <c r="AC42" s="115">
        <f>HLOOKUP(D42,W42:X43,2,0)</f>
        <v>5</v>
      </c>
      <c r="AD42" s="71"/>
      <c r="AE42" s="71"/>
      <c r="AF42" s="71"/>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row>
    <row r="43" spans="1:126" s="5" customFormat="1" ht="15" x14ac:dyDescent="0.25">
      <c r="A43" s="2"/>
      <c r="B43" s="106"/>
      <c r="C43" s="16"/>
      <c r="D43" s="64"/>
      <c r="E43" s="11"/>
      <c r="F43" s="11"/>
      <c r="G43" s="11"/>
      <c r="H43" s="11"/>
      <c r="I43" s="11"/>
      <c r="J43" s="11"/>
      <c r="K43" s="11"/>
      <c r="L43" s="11"/>
      <c r="M43" s="12"/>
      <c r="N43" s="13"/>
      <c r="O43" s="4"/>
      <c r="P43" s="4"/>
      <c r="Q43" s="4"/>
      <c r="R43" s="4"/>
      <c r="S43" s="4"/>
      <c r="T43" s="4"/>
      <c r="U43" s="4"/>
      <c r="V43" s="4"/>
      <c r="W43" s="64">
        <v>5</v>
      </c>
      <c r="X43" s="76">
        <v>0</v>
      </c>
      <c r="Y43" s="4"/>
      <c r="Z43" s="4"/>
      <c r="AA43" s="4"/>
      <c r="AB43" s="117"/>
      <c r="AC43" s="115"/>
      <c r="AD43" s="71"/>
      <c r="AE43" s="71"/>
      <c r="AF43" s="71"/>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row>
    <row r="44" spans="1:126" s="26" customFormat="1" ht="45" x14ac:dyDescent="0.25">
      <c r="A44" s="2"/>
      <c r="B44" s="106"/>
      <c r="C44" s="16" t="s">
        <v>115</v>
      </c>
      <c r="D44" s="74" t="s">
        <v>116</v>
      </c>
      <c r="E44" s="11"/>
      <c r="F44" s="11"/>
      <c r="G44" s="11"/>
      <c r="H44" s="11"/>
      <c r="I44" s="11"/>
      <c r="J44" s="11"/>
      <c r="K44" s="11"/>
      <c r="L44" s="11"/>
      <c r="M44" s="12" t="s">
        <v>38</v>
      </c>
      <c r="N44" s="13" t="s">
        <v>117</v>
      </c>
      <c r="O44" s="4"/>
      <c r="P44" s="4"/>
      <c r="Q44" s="4"/>
      <c r="R44" s="4"/>
      <c r="S44" s="4"/>
      <c r="T44" s="4"/>
      <c r="U44" s="4"/>
      <c r="V44" s="4"/>
      <c r="W44" s="11" t="s">
        <v>118</v>
      </c>
      <c r="X44" s="11" t="s">
        <v>119</v>
      </c>
      <c r="Y44" s="11" t="s">
        <v>120</v>
      </c>
      <c r="Z44" s="11" t="s">
        <v>116</v>
      </c>
      <c r="AA44" s="4"/>
      <c r="AB44" s="117">
        <v>0.25</v>
      </c>
      <c r="AC44" s="115">
        <f>HLOOKUP(D44,W44:Z45,2,0)</f>
        <v>5</v>
      </c>
      <c r="AD44" s="71"/>
      <c r="AE44" s="71"/>
      <c r="AF44" s="71"/>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row>
    <row r="45" spans="1:126" s="5" customFormat="1" ht="15" x14ac:dyDescent="0.25">
      <c r="A45" s="2"/>
      <c r="B45" s="106"/>
      <c r="C45" s="16"/>
      <c r="D45" s="64"/>
      <c r="E45" s="11"/>
      <c r="F45" s="11"/>
      <c r="G45" s="11"/>
      <c r="H45" s="11"/>
      <c r="I45" s="11"/>
      <c r="J45" s="11"/>
      <c r="K45" s="11"/>
      <c r="L45" s="11"/>
      <c r="M45" s="12"/>
      <c r="N45" s="13"/>
      <c r="O45" s="4"/>
      <c r="P45" s="4"/>
      <c r="Q45" s="4"/>
      <c r="R45" s="4"/>
      <c r="S45" s="4"/>
      <c r="T45" s="4"/>
      <c r="U45" s="4"/>
      <c r="V45" s="4"/>
      <c r="W45" s="11">
        <v>0</v>
      </c>
      <c r="X45" s="11">
        <v>3</v>
      </c>
      <c r="Y45" s="11">
        <v>5</v>
      </c>
      <c r="Z45" s="11">
        <v>5</v>
      </c>
      <c r="AA45" s="4"/>
      <c r="AB45" s="117"/>
      <c r="AC45" s="115"/>
      <c r="AD45" s="71"/>
      <c r="AE45" s="71"/>
      <c r="AF45" s="71"/>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row>
    <row r="46" spans="1:126" s="5" customFormat="1" ht="30" x14ac:dyDescent="0.25">
      <c r="A46" s="2"/>
      <c r="B46" s="106"/>
      <c r="C46" s="14" t="s">
        <v>121</v>
      </c>
      <c r="D46" s="74" t="s">
        <v>58</v>
      </c>
      <c r="E46" s="11"/>
      <c r="F46" s="11"/>
      <c r="G46" s="11"/>
      <c r="H46" s="11"/>
      <c r="I46" s="11"/>
      <c r="J46" s="11"/>
      <c r="K46" s="11"/>
      <c r="L46" s="11"/>
      <c r="M46" s="12" t="s">
        <v>45</v>
      </c>
      <c r="N46" s="13" t="s">
        <v>46</v>
      </c>
      <c r="O46" s="4"/>
      <c r="P46" s="4"/>
      <c r="Q46" s="4"/>
      <c r="R46" s="4"/>
      <c r="S46" s="4"/>
      <c r="T46" s="4"/>
      <c r="U46" s="4"/>
      <c r="V46" s="4"/>
      <c r="W46" s="64" t="s">
        <v>58</v>
      </c>
      <c r="X46" s="76" t="s">
        <v>3</v>
      </c>
      <c r="Y46" s="4"/>
      <c r="Z46" s="4"/>
      <c r="AA46" s="4"/>
      <c r="AB46" s="117">
        <v>0.25</v>
      </c>
      <c r="AC46" s="115">
        <f>HLOOKUP(D46,W46:X47,2,0)</f>
        <v>5</v>
      </c>
      <c r="AD46" s="71"/>
      <c r="AE46" s="71"/>
      <c r="AF46" s="71"/>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row>
    <row r="47" spans="1:126" s="5" customFormat="1" ht="15.75" thickBot="1" x14ac:dyDescent="0.3">
      <c r="A47" s="2"/>
      <c r="B47" s="106"/>
      <c r="C47" s="17"/>
      <c r="D47" s="86"/>
      <c r="E47" s="18"/>
      <c r="F47" s="18"/>
      <c r="G47" s="18"/>
      <c r="H47" s="18"/>
      <c r="I47" s="18"/>
      <c r="J47" s="18"/>
      <c r="K47" s="18"/>
      <c r="L47" s="18"/>
      <c r="M47" s="19"/>
      <c r="N47" s="20"/>
      <c r="O47" s="4"/>
      <c r="P47" s="4"/>
      <c r="Q47" s="4"/>
      <c r="R47" s="4"/>
      <c r="S47" s="4"/>
      <c r="T47" s="4"/>
      <c r="U47" s="4"/>
      <c r="V47" s="4"/>
      <c r="W47" s="64">
        <v>5</v>
      </c>
      <c r="X47" s="76">
        <v>0</v>
      </c>
      <c r="Y47" s="4"/>
      <c r="Z47" s="4"/>
      <c r="AA47" s="4"/>
      <c r="AB47" s="118"/>
      <c r="AC47" s="116"/>
      <c r="AD47" s="71"/>
      <c r="AE47" s="71"/>
      <c r="AF47" s="71"/>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row>
    <row r="48" spans="1:126" s="5" customFormat="1" ht="27" thickBot="1" x14ac:dyDescent="0.3">
      <c r="A48" s="2"/>
      <c r="B48" s="107"/>
      <c r="C48" s="108" t="s">
        <v>48</v>
      </c>
      <c r="D48" s="109"/>
      <c r="E48" s="109"/>
      <c r="F48" s="109"/>
      <c r="G48" s="109"/>
      <c r="H48" s="109"/>
      <c r="I48" s="109"/>
      <c r="J48" s="109"/>
      <c r="K48" s="109"/>
      <c r="L48" s="109"/>
      <c r="M48" s="109"/>
      <c r="N48" s="109"/>
      <c r="O48" s="4"/>
      <c r="P48" s="4"/>
      <c r="Q48" s="4"/>
      <c r="R48" s="4"/>
      <c r="S48" s="4"/>
      <c r="T48" s="4"/>
      <c r="U48" s="4"/>
      <c r="V48" s="4"/>
      <c r="W48" s="4"/>
      <c r="X48" s="4"/>
      <c r="Y48" s="4"/>
      <c r="Z48" s="4"/>
      <c r="AA48" s="4"/>
      <c r="AB48" s="110">
        <f>AB40*AC40+AB42*AC42+AB44*AC44+AB46*AC46</f>
        <v>5</v>
      </c>
      <c r="AC48" s="111"/>
      <c r="AD48" s="71"/>
      <c r="AE48" s="71"/>
      <c r="AF48" s="71"/>
      <c r="AG48" s="4"/>
      <c r="AH48" s="4"/>
      <c r="AI48" s="4"/>
      <c r="AJ48" s="4"/>
      <c r="AK48" s="4"/>
      <c r="AL48" s="4"/>
      <c r="AM48" s="4"/>
      <c r="AN48" s="4"/>
      <c r="AO48" s="4"/>
      <c r="AP48" s="4"/>
      <c r="AQ48" s="4"/>
    </row>
    <row r="49" spans="1:126" s="5" customFormat="1" ht="45" customHeight="1" x14ac:dyDescent="0.25">
      <c r="A49" s="2"/>
      <c r="B49" s="105" t="s">
        <v>122</v>
      </c>
      <c r="C49" s="21" t="s">
        <v>123</v>
      </c>
      <c r="D49" s="74" t="s">
        <v>58</v>
      </c>
      <c r="E49" s="22"/>
      <c r="F49" s="22"/>
      <c r="G49" s="22"/>
      <c r="H49" s="23"/>
      <c r="I49" s="22"/>
      <c r="J49" s="22"/>
      <c r="K49" s="22"/>
      <c r="L49" s="22"/>
      <c r="M49" s="23" t="s">
        <v>20</v>
      </c>
      <c r="N49" s="25" t="s">
        <v>124</v>
      </c>
      <c r="O49" s="4"/>
      <c r="P49" s="4"/>
      <c r="Q49" s="4"/>
      <c r="R49" s="4"/>
      <c r="S49" s="4"/>
      <c r="T49" s="4"/>
      <c r="U49" s="4"/>
      <c r="V49" s="4"/>
      <c r="W49" s="64" t="s">
        <v>58</v>
      </c>
      <c r="X49" s="76" t="s">
        <v>3</v>
      </c>
      <c r="Y49" s="4"/>
      <c r="Z49" s="4"/>
      <c r="AA49" s="4"/>
      <c r="AB49" s="120">
        <v>0.25</v>
      </c>
      <c r="AC49" s="119">
        <f>HLOOKUP(D49,W49:X50,2,0)</f>
        <v>5</v>
      </c>
      <c r="AD49" s="71"/>
      <c r="AE49" s="71"/>
      <c r="AF49" s="71"/>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row>
    <row r="50" spans="1:126" s="5" customFormat="1" ht="15" x14ac:dyDescent="0.25">
      <c r="A50" s="2"/>
      <c r="B50" s="106"/>
      <c r="C50" s="16"/>
      <c r="D50" s="64"/>
      <c r="E50" s="11"/>
      <c r="F50" s="11"/>
      <c r="G50" s="11"/>
      <c r="H50" s="11"/>
      <c r="I50" s="11"/>
      <c r="J50" s="11"/>
      <c r="K50" s="11"/>
      <c r="L50" s="11"/>
      <c r="M50" s="12"/>
      <c r="N50" s="13"/>
      <c r="O50" s="4"/>
      <c r="P50" s="4"/>
      <c r="Q50" s="4"/>
      <c r="R50" s="4"/>
      <c r="S50" s="4"/>
      <c r="T50" s="4"/>
      <c r="U50" s="4"/>
      <c r="V50" s="4"/>
      <c r="W50" s="64">
        <v>5</v>
      </c>
      <c r="X50" s="76">
        <v>0</v>
      </c>
      <c r="Y50" s="4"/>
      <c r="Z50" s="4"/>
      <c r="AA50" s="4"/>
      <c r="AB50" s="117"/>
      <c r="AC50" s="115"/>
      <c r="AD50" s="71"/>
      <c r="AE50" s="71"/>
      <c r="AF50" s="71"/>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row>
    <row r="51" spans="1:126" s="5" customFormat="1" ht="45" x14ac:dyDescent="0.25">
      <c r="A51" s="2"/>
      <c r="B51" s="106"/>
      <c r="C51" s="16" t="s">
        <v>125</v>
      </c>
      <c r="D51" s="74" t="s">
        <v>58</v>
      </c>
      <c r="E51" s="11"/>
      <c r="F51" s="11"/>
      <c r="G51" s="11"/>
      <c r="H51" s="11"/>
      <c r="I51" s="11"/>
      <c r="J51" s="11"/>
      <c r="K51" s="11"/>
      <c r="L51" s="11"/>
      <c r="M51" s="12" t="s">
        <v>59</v>
      </c>
      <c r="N51" s="13" t="s">
        <v>126</v>
      </c>
      <c r="O51" s="4"/>
      <c r="P51" s="4"/>
      <c r="Q51" s="4"/>
      <c r="R51" s="4"/>
      <c r="S51" s="4"/>
      <c r="T51" s="4"/>
      <c r="U51" s="4"/>
      <c r="V51" s="4"/>
      <c r="W51" s="64" t="s">
        <v>58</v>
      </c>
      <c r="X51" s="76" t="s">
        <v>3</v>
      </c>
      <c r="Y51" s="4"/>
      <c r="Z51" s="4"/>
      <c r="AA51" s="4"/>
      <c r="AB51" s="117">
        <v>0.25</v>
      </c>
      <c r="AC51" s="115">
        <f>HLOOKUP(D51,W51:X52,2,0)</f>
        <v>5</v>
      </c>
      <c r="AD51" s="71"/>
      <c r="AE51" s="71"/>
      <c r="AF51" s="71"/>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row>
    <row r="52" spans="1:126" s="5" customFormat="1" ht="15" x14ac:dyDescent="0.25">
      <c r="A52" s="2"/>
      <c r="B52" s="106"/>
      <c r="C52" s="16"/>
      <c r="D52" s="64"/>
      <c r="E52" s="11"/>
      <c r="F52" s="11"/>
      <c r="G52" s="11"/>
      <c r="H52" s="11"/>
      <c r="I52" s="11"/>
      <c r="J52" s="11"/>
      <c r="K52" s="11"/>
      <c r="L52" s="11"/>
      <c r="M52" s="12"/>
      <c r="N52" s="13"/>
      <c r="O52" s="4"/>
      <c r="P52" s="4"/>
      <c r="Q52" s="4"/>
      <c r="R52" s="4"/>
      <c r="S52" s="4"/>
      <c r="T52" s="4"/>
      <c r="U52" s="4"/>
      <c r="V52" s="4"/>
      <c r="W52" s="64">
        <v>5</v>
      </c>
      <c r="X52" s="76">
        <v>0</v>
      </c>
      <c r="Y52" s="4"/>
      <c r="Z52" s="4"/>
      <c r="AA52" s="4"/>
      <c r="AB52" s="117"/>
      <c r="AC52" s="115"/>
      <c r="AD52" s="71"/>
      <c r="AE52" s="71"/>
      <c r="AF52" s="71"/>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row>
    <row r="53" spans="1:126" s="26" customFormat="1" ht="60" x14ac:dyDescent="0.25">
      <c r="A53" s="2"/>
      <c r="B53" s="106"/>
      <c r="C53" s="16" t="s">
        <v>127</v>
      </c>
      <c r="D53" s="74" t="s">
        <v>58</v>
      </c>
      <c r="E53" s="11"/>
      <c r="F53" s="11"/>
      <c r="G53" s="11"/>
      <c r="H53" s="11"/>
      <c r="I53" s="11"/>
      <c r="J53" s="11"/>
      <c r="K53" s="11"/>
      <c r="L53" s="11"/>
      <c r="M53" s="12" t="s">
        <v>38</v>
      </c>
      <c r="N53" s="13" t="s">
        <v>128</v>
      </c>
      <c r="O53" s="4"/>
      <c r="P53" s="4"/>
      <c r="Q53" s="4"/>
      <c r="R53" s="4"/>
      <c r="S53" s="4"/>
      <c r="T53" s="4"/>
      <c r="U53" s="4"/>
      <c r="V53" s="4"/>
      <c r="W53" s="64" t="s">
        <v>58</v>
      </c>
      <c r="X53" s="76" t="s">
        <v>3</v>
      </c>
      <c r="Y53" s="4"/>
      <c r="Z53" s="4"/>
      <c r="AA53" s="4"/>
      <c r="AB53" s="117">
        <v>0.25</v>
      </c>
      <c r="AC53" s="115">
        <f>HLOOKUP(D53,W53:X54,2,0)</f>
        <v>5</v>
      </c>
      <c r="AD53" s="71"/>
      <c r="AE53" s="71"/>
      <c r="AF53" s="71"/>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4"/>
      <c r="DL53" s="4"/>
      <c r="DM53" s="4"/>
      <c r="DN53" s="4"/>
      <c r="DO53" s="4"/>
      <c r="DP53" s="4"/>
      <c r="DQ53" s="4"/>
      <c r="DR53" s="4"/>
      <c r="DS53" s="4"/>
      <c r="DT53" s="4"/>
      <c r="DU53" s="4"/>
      <c r="DV53" s="4"/>
    </row>
    <row r="54" spans="1:126" s="5" customFormat="1" ht="15" x14ac:dyDescent="0.25">
      <c r="A54" s="2"/>
      <c r="B54" s="106"/>
      <c r="C54" s="16"/>
      <c r="D54" s="64"/>
      <c r="E54" s="11"/>
      <c r="F54" s="11"/>
      <c r="G54" s="11"/>
      <c r="H54" s="11"/>
      <c r="I54" s="11"/>
      <c r="J54" s="11"/>
      <c r="K54" s="11"/>
      <c r="L54" s="11"/>
      <c r="M54" s="12"/>
      <c r="N54" s="13"/>
      <c r="O54" s="4"/>
      <c r="P54" s="4"/>
      <c r="Q54" s="4"/>
      <c r="R54" s="4"/>
      <c r="S54" s="4"/>
      <c r="T54" s="4"/>
      <c r="U54" s="4"/>
      <c r="W54" s="64">
        <v>5</v>
      </c>
      <c r="X54" s="76">
        <v>0</v>
      </c>
      <c r="Y54" s="4"/>
      <c r="Z54" s="4"/>
      <c r="AA54" s="4"/>
      <c r="AB54" s="117"/>
      <c r="AC54" s="115"/>
      <c r="AD54" s="71"/>
      <c r="AE54" s="71"/>
      <c r="AF54" s="71"/>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row>
    <row r="55" spans="1:126" s="5" customFormat="1" ht="30" x14ac:dyDescent="0.25">
      <c r="A55" s="2"/>
      <c r="B55" s="106"/>
      <c r="C55" s="14" t="s">
        <v>43</v>
      </c>
      <c r="D55" s="74" t="s">
        <v>58</v>
      </c>
      <c r="E55" s="11"/>
      <c r="F55" s="11"/>
      <c r="G55" s="11"/>
      <c r="H55" s="11"/>
      <c r="I55" s="11"/>
      <c r="J55" s="11"/>
      <c r="K55" s="11"/>
      <c r="L55" s="11"/>
      <c r="M55" s="12" t="s">
        <v>45</v>
      </c>
      <c r="N55" s="13" t="s">
        <v>46</v>
      </c>
      <c r="O55" s="4"/>
      <c r="P55" s="4"/>
      <c r="Q55" s="4"/>
      <c r="R55" s="4"/>
      <c r="S55" s="4"/>
      <c r="T55" s="4"/>
      <c r="U55" s="4"/>
      <c r="W55" s="64" t="s">
        <v>58</v>
      </c>
      <c r="X55" s="76" t="s">
        <v>3</v>
      </c>
      <c r="Y55" s="4"/>
      <c r="Z55" s="4"/>
      <c r="AA55" s="4"/>
      <c r="AB55" s="117">
        <v>0.25</v>
      </c>
      <c r="AC55" s="115">
        <f>HLOOKUP(D55,W55:X56,2,0)</f>
        <v>5</v>
      </c>
      <c r="AD55" s="71"/>
      <c r="AE55" s="71"/>
      <c r="AF55" s="71"/>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row>
    <row r="56" spans="1:126" s="5" customFormat="1" ht="15.75" thickBot="1" x14ac:dyDescent="0.3">
      <c r="A56" s="2"/>
      <c r="B56" s="106"/>
      <c r="C56" s="17"/>
      <c r="D56" s="66"/>
      <c r="E56" s="18"/>
      <c r="F56" s="18"/>
      <c r="G56" s="18"/>
      <c r="H56" s="18"/>
      <c r="I56" s="18"/>
      <c r="J56" s="18"/>
      <c r="K56" s="18"/>
      <c r="L56" s="18"/>
      <c r="M56" s="19"/>
      <c r="N56" s="20"/>
      <c r="O56" s="4"/>
      <c r="P56" s="4"/>
      <c r="Q56" s="4"/>
      <c r="R56" s="4"/>
      <c r="S56" s="4"/>
      <c r="T56" s="4"/>
      <c r="U56" s="4"/>
      <c r="W56" s="64">
        <v>5</v>
      </c>
      <c r="X56" s="76">
        <v>0</v>
      </c>
      <c r="Y56" s="4"/>
      <c r="Z56" s="4"/>
      <c r="AA56" s="4"/>
      <c r="AB56" s="118"/>
      <c r="AC56" s="116"/>
      <c r="AD56" s="71"/>
      <c r="AE56" s="71"/>
      <c r="AF56" s="71"/>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c r="DJ56" s="4"/>
      <c r="DK56" s="4"/>
      <c r="DL56" s="4"/>
      <c r="DM56" s="4"/>
      <c r="DN56" s="4"/>
      <c r="DO56" s="4"/>
      <c r="DP56" s="4"/>
      <c r="DQ56" s="4"/>
      <c r="DR56" s="4"/>
      <c r="DS56" s="4"/>
      <c r="DT56" s="4"/>
      <c r="DU56" s="4"/>
      <c r="DV56" s="4"/>
    </row>
    <row r="57" spans="1:126" s="5" customFormat="1" ht="27" thickBot="1" x14ac:dyDescent="0.3">
      <c r="A57" s="2"/>
      <c r="B57" s="107"/>
      <c r="C57" s="108" t="s">
        <v>48</v>
      </c>
      <c r="D57" s="109"/>
      <c r="E57" s="109"/>
      <c r="F57" s="109"/>
      <c r="G57" s="109"/>
      <c r="H57" s="109"/>
      <c r="I57" s="109"/>
      <c r="J57" s="109"/>
      <c r="K57" s="109"/>
      <c r="L57" s="109"/>
      <c r="M57" s="109"/>
      <c r="N57" s="109"/>
      <c r="O57" s="4"/>
      <c r="P57" s="4"/>
      <c r="Q57" s="4"/>
      <c r="R57" s="4"/>
      <c r="S57" s="4"/>
      <c r="T57" s="4"/>
      <c r="U57" s="4"/>
      <c r="W57" s="4"/>
      <c r="X57" s="4"/>
      <c r="Y57" s="4"/>
      <c r="Z57" s="4"/>
      <c r="AA57" s="4"/>
      <c r="AB57" s="110">
        <f>AB49*AC49+AB51*AC51+AB53*AC53+AB55*AC55</f>
        <v>5</v>
      </c>
      <c r="AC57" s="111"/>
      <c r="AD57" s="71"/>
      <c r="AE57" s="71"/>
      <c r="AF57" s="71"/>
      <c r="AG57" s="4"/>
      <c r="AH57" s="4"/>
      <c r="AI57" s="4"/>
      <c r="AJ57" s="4"/>
      <c r="AK57" s="4"/>
      <c r="AL57" s="4"/>
      <c r="AM57" s="4"/>
      <c r="AN57" s="4"/>
      <c r="AO57" s="4"/>
      <c r="AP57" s="4"/>
      <c r="AQ57" s="4"/>
    </row>
    <row r="58" spans="1:126" s="5" customFormat="1" ht="75" x14ac:dyDescent="0.25">
      <c r="A58" s="2"/>
      <c r="B58" s="105" t="s">
        <v>129</v>
      </c>
      <c r="C58" s="27" t="s">
        <v>130</v>
      </c>
      <c r="D58" s="48" t="s">
        <v>131</v>
      </c>
      <c r="E58" s="28" t="s">
        <v>132</v>
      </c>
      <c r="F58" s="28" t="s">
        <v>133</v>
      </c>
      <c r="G58" s="22" t="s">
        <v>134</v>
      </c>
      <c r="H58" s="22"/>
      <c r="I58" s="22"/>
      <c r="J58" s="22"/>
      <c r="K58" s="22"/>
      <c r="L58" s="22"/>
      <c r="M58" s="23" t="s">
        <v>20</v>
      </c>
      <c r="N58" s="25" t="s">
        <v>135</v>
      </c>
      <c r="O58" s="4"/>
      <c r="P58" s="4"/>
      <c r="Q58" s="4"/>
      <c r="R58" s="4"/>
      <c r="S58" s="4"/>
      <c r="T58" s="4"/>
      <c r="U58" s="4"/>
      <c r="W58" s="4"/>
      <c r="X58" s="4"/>
      <c r="Y58" s="4"/>
      <c r="Z58" s="4"/>
      <c r="AA58" s="4"/>
      <c r="AB58" s="120">
        <v>0.2</v>
      </c>
      <c r="AC58" s="119">
        <f>AF59</f>
        <v>5</v>
      </c>
      <c r="AD58" s="98" t="s">
        <v>22</v>
      </c>
      <c r="AE58" s="65" t="s">
        <v>23</v>
      </c>
      <c r="AF58" s="65" t="s">
        <v>24</v>
      </c>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row>
    <row r="59" spans="1:126" s="5" customFormat="1" ht="15" x14ac:dyDescent="0.25">
      <c r="A59" s="2"/>
      <c r="B59" s="106"/>
      <c r="C59" s="10"/>
      <c r="D59" s="74"/>
      <c r="E59" s="73"/>
      <c r="F59" s="73"/>
      <c r="G59" s="73"/>
      <c r="H59" s="11"/>
      <c r="I59" s="11"/>
      <c r="J59" s="11"/>
      <c r="K59" s="11"/>
      <c r="L59" s="11"/>
      <c r="M59" s="12"/>
      <c r="N59" s="13"/>
      <c r="O59" s="26" t="b">
        <v>1</v>
      </c>
      <c r="P59" s="26" t="b">
        <v>1</v>
      </c>
      <c r="Q59" s="26" t="b">
        <v>1</v>
      </c>
      <c r="R59" s="26" t="b">
        <v>1</v>
      </c>
      <c r="S59" s="4"/>
      <c r="T59" s="4"/>
      <c r="U59" s="4"/>
      <c r="W59" s="4"/>
      <c r="X59" s="4"/>
      <c r="Y59" s="4"/>
      <c r="Z59" s="4"/>
      <c r="AA59" s="4"/>
      <c r="AB59" s="117"/>
      <c r="AC59" s="115"/>
      <c r="AD59" s="98">
        <f>COUNTIF(O59:Q59, "TRUE")</f>
        <v>3</v>
      </c>
      <c r="AE59" s="65">
        <f>COUNTIF(R59, "TRUE")</f>
        <v>1</v>
      </c>
      <c r="AF59" s="77">
        <f>IF(AD59=3,3,0)+IF(AE59=1,2,IF(AE59&gt;1,2))</f>
        <v>5</v>
      </c>
      <c r="AG59" s="4"/>
      <c r="AH59" s="4"/>
      <c r="AI59" s="4"/>
      <c r="AJ59" s="4"/>
      <c r="AK59" s="4"/>
      <c r="AL59" s="4"/>
      <c r="AM59" s="4"/>
      <c r="AN59" s="4"/>
      <c r="AO59" s="4"/>
      <c r="AP59" s="4"/>
      <c r="AQ59" s="4"/>
    </row>
    <row r="60" spans="1:126" s="5" customFormat="1" ht="60" x14ac:dyDescent="0.25">
      <c r="A60" s="2"/>
      <c r="B60" s="106"/>
      <c r="C60" s="14" t="s">
        <v>136</v>
      </c>
      <c r="D60" s="74" t="s">
        <v>137</v>
      </c>
      <c r="E60" s="11"/>
      <c r="F60" s="11"/>
      <c r="G60" s="11"/>
      <c r="H60" s="11"/>
      <c r="I60" s="11"/>
      <c r="J60" s="11"/>
      <c r="K60" s="11"/>
      <c r="L60" s="11"/>
      <c r="M60" s="12" t="s">
        <v>59</v>
      </c>
      <c r="N60" s="29" t="s">
        <v>138</v>
      </c>
      <c r="O60" s="4"/>
      <c r="P60" s="4"/>
      <c r="Q60" s="4"/>
      <c r="R60" s="4"/>
      <c r="S60" s="4"/>
      <c r="T60" s="4"/>
      <c r="U60" s="4"/>
      <c r="W60" s="11" t="s">
        <v>137</v>
      </c>
      <c r="X60" s="11" t="s">
        <v>139</v>
      </c>
      <c r="Y60" s="11" t="s">
        <v>140</v>
      </c>
      <c r="Z60" s="11" t="s">
        <v>141</v>
      </c>
      <c r="AA60" s="88" t="s">
        <v>142</v>
      </c>
      <c r="AB60" s="117">
        <v>0.2</v>
      </c>
      <c r="AC60" s="115">
        <f>HLOOKUP(D60,W60:AA61,2,0)</f>
        <v>5</v>
      </c>
      <c r="AD60" s="71"/>
      <c r="AE60" s="71"/>
      <c r="AF60" s="71"/>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row>
    <row r="61" spans="1:126" s="5" customFormat="1" ht="15" x14ac:dyDescent="0.25">
      <c r="A61" s="2"/>
      <c r="B61" s="106"/>
      <c r="C61" s="10"/>
      <c r="D61" s="64"/>
      <c r="E61" s="11"/>
      <c r="F61" s="11"/>
      <c r="G61" s="11"/>
      <c r="H61" s="11"/>
      <c r="I61" s="11"/>
      <c r="J61" s="11"/>
      <c r="K61" s="11"/>
      <c r="L61" s="11"/>
      <c r="M61" s="12"/>
      <c r="N61" s="13"/>
      <c r="O61" s="4"/>
      <c r="P61" s="4"/>
      <c r="Q61" s="4"/>
      <c r="R61" s="4"/>
      <c r="S61" s="4"/>
      <c r="T61" s="4"/>
      <c r="U61" s="4"/>
      <c r="W61" s="11">
        <v>5</v>
      </c>
      <c r="X61" s="11">
        <v>3</v>
      </c>
      <c r="Y61" s="11">
        <v>2</v>
      </c>
      <c r="Z61" s="11">
        <v>1</v>
      </c>
      <c r="AA61" s="88">
        <v>0</v>
      </c>
      <c r="AB61" s="117"/>
      <c r="AC61" s="115"/>
      <c r="AD61" s="71"/>
      <c r="AE61" s="71"/>
      <c r="AF61" s="71"/>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row>
    <row r="62" spans="1:126" s="5" customFormat="1" ht="45" x14ac:dyDescent="0.25">
      <c r="A62" s="2"/>
      <c r="B62" s="106"/>
      <c r="C62" s="10" t="s">
        <v>143</v>
      </c>
      <c r="D62" s="74" t="s">
        <v>58</v>
      </c>
      <c r="E62" s="11"/>
      <c r="F62" s="11"/>
      <c r="G62" s="11"/>
      <c r="H62" s="11"/>
      <c r="I62" s="11"/>
      <c r="J62" s="11"/>
      <c r="K62" s="11"/>
      <c r="L62" s="11"/>
      <c r="M62" s="12" t="s">
        <v>38</v>
      </c>
      <c r="N62" s="13" t="s">
        <v>144</v>
      </c>
      <c r="O62" s="4"/>
      <c r="P62" s="4"/>
      <c r="Q62" s="4"/>
      <c r="R62" s="4"/>
      <c r="S62" s="4"/>
      <c r="T62" s="4"/>
      <c r="U62" s="4"/>
      <c r="W62" s="64" t="s">
        <v>58</v>
      </c>
      <c r="X62" s="76" t="s">
        <v>3</v>
      </c>
      <c r="Y62" s="4"/>
      <c r="Z62" s="4"/>
      <c r="AA62" s="4"/>
      <c r="AB62" s="117">
        <v>0.2</v>
      </c>
      <c r="AC62" s="115">
        <f>HLOOKUP(D62,W62:X63,2,0)</f>
        <v>5</v>
      </c>
      <c r="AD62" s="71"/>
      <c r="AE62" s="71"/>
      <c r="AF62" s="71"/>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row>
    <row r="63" spans="1:126" s="5" customFormat="1" ht="15" x14ac:dyDescent="0.25">
      <c r="A63" s="2"/>
      <c r="B63" s="106"/>
      <c r="C63" s="10"/>
      <c r="D63" s="64"/>
      <c r="E63" s="11"/>
      <c r="F63" s="11"/>
      <c r="G63" s="11"/>
      <c r="H63" s="11"/>
      <c r="I63" s="11"/>
      <c r="J63" s="11"/>
      <c r="K63" s="11"/>
      <c r="L63" s="11"/>
      <c r="M63" s="12"/>
      <c r="N63" s="13"/>
      <c r="O63" s="4"/>
      <c r="P63" s="4"/>
      <c r="Q63" s="4"/>
      <c r="R63" s="4"/>
      <c r="S63" s="4"/>
      <c r="T63" s="4"/>
      <c r="U63" s="4"/>
      <c r="W63" s="64">
        <v>5</v>
      </c>
      <c r="X63" s="76">
        <v>0</v>
      </c>
      <c r="Y63" s="4"/>
      <c r="Z63" s="4"/>
      <c r="AA63" s="4"/>
      <c r="AB63" s="117"/>
      <c r="AC63" s="115"/>
      <c r="AD63" s="71"/>
      <c r="AE63" s="71"/>
      <c r="AF63" s="71"/>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row>
    <row r="64" spans="1:126" s="5" customFormat="1" ht="90" x14ac:dyDescent="0.25">
      <c r="A64" s="2"/>
      <c r="B64" s="106"/>
      <c r="C64" s="10" t="s">
        <v>30</v>
      </c>
      <c r="D64" s="74" t="s">
        <v>145</v>
      </c>
      <c r="E64" s="11"/>
      <c r="F64" s="11"/>
      <c r="G64" s="11"/>
      <c r="H64" s="11"/>
      <c r="I64" s="11"/>
      <c r="J64" s="11"/>
      <c r="K64" s="11"/>
      <c r="L64" s="11"/>
      <c r="M64" s="11" t="s">
        <v>32</v>
      </c>
      <c r="N64" s="13" t="s">
        <v>146</v>
      </c>
      <c r="O64" s="4"/>
      <c r="P64" s="4"/>
      <c r="Q64" s="4"/>
      <c r="R64" s="4"/>
      <c r="S64" s="4"/>
      <c r="T64" s="4"/>
      <c r="U64" s="4"/>
      <c r="W64" s="11" t="s">
        <v>145</v>
      </c>
      <c r="X64" s="11" t="s">
        <v>147</v>
      </c>
      <c r="Y64" s="11" t="s">
        <v>148</v>
      </c>
      <c r="Z64" s="4"/>
      <c r="AA64" s="4"/>
      <c r="AB64" s="117">
        <v>0.2</v>
      </c>
      <c r="AC64" s="115">
        <f>HLOOKUP(D64,W64:Y65,2,0)</f>
        <v>5</v>
      </c>
      <c r="AD64" s="71"/>
      <c r="AE64" s="71"/>
      <c r="AF64" s="71"/>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row>
    <row r="65" spans="1:126" s="5" customFormat="1" ht="15.75" thickBot="1" x14ac:dyDescent="0.3">
      <c r="A65" s="2"/>
      <c r="B65" s="106"/>
      <c r="C65" s="16"/>
      <c r="D65" s="64"/>
      <c r="E65" s="11"/>
      <c r="F65" s="11"/>
      <c r="G65" s="11"/>
      <c r="H65" s="11"/>
      <c r="I65" s="11"/>
      <c r="J65" s="11"/>
      <c r="K65" s="11"/>
      <c r="L65" s="11"/>
      <c r="M65" s="12"/>
      <c r="N65" s="13"/>
      <c r="O65" s="4"/>
      <c r="P65" s="4"/>
      <c r="Q65" s="4"/>
      <c r="R65" s="4"/>
      <c r="S65" s="4"/>
      <c r="T65" s="4"/>
      <c r="U65" s="4"/>
      <c r="W65" s="11">
        <v>5</v>
      </c>
      <c r="X65" s="11">
        <v>5</v>
      </c>
      <c r="Y65" s="11">
        <v>0</v>
      </c>
      <c r="Z65" s="4"/>
      <c r="AA65" s="4"/>
      <c r="AB65" s="117"/>
      <c r="AC65" s="115"/>
      <c r="AD65" s="71"/>
      <c r="AE65" s="71"/>
      <c r="AF65" s="71"/>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row>
    <row r="66" spans="1:126" s="5" customFormat="1" ht="45" x14ac:dyDescent="0.25">
      <c r="A66" s="2"/>
      <c r="B66" s="106"/>
      <c r="C66" s="14" t="s">
        <v>149</v>
      </c>
      <c r="D66" s="74" t="s">
        <v>58</v>
      </c>
      <c r="E66" s="11"/>
      <c r="F66" s="11"/>
      <c r="G66" s="11"/>
      <c r="H66" s="22"/>
      <c r="I66" s="11"/>
      <c r="J66" s="11"/>
      <c r="K66" s="11"/>
      <c r="L66" s="11"/>
      <c r="M66" s="12" t="s">
        <v>45</v>
      </c>
      <c r="N66" s="13" t="s">
        <v>150</v>
      </c>
      <c r="O66" s="4"/>
      <c r="P66" s="4"/>
      <c r="Q66" s="4"/>
      <c r="R66" s="4"/>
      <c r="S66" s="4"/>
      <c r="T66" s="4"/>
      <c r="U66" s="4"/>
      <c r="W66" s="64" t="s">
        <v>58</v>
      </c>
      <c r="X66" s="76" t="s">
        <v>3</v>
      </c>
      <c r="Y66" s="4"/>
      <c r="Z66" s="4"/>
      <c r="AA66" s="4"/>
      <c r="AB66" s="117">
        <v>0.2</v>
      </c>
      <c r="AC66" s="115">
        <f>HLOOKUP(D66,W66:X67,2,0)</f>
        <v>5</v>
      </c>
      <c r="AD66" s="71"/>
      <c r="AE66" s="71"/>
      <c r="AF66" s="71"/>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c r="CW66" s="4"/>
      <c r="CX66" s="4"/>
      <c r="CY66" s="4"/>
      <c r="CZ66" s="4"/>
      <c r="DA66" s="4"/>
      <c r="DB66" s="4"/>
      <c r="DC66" s="4"/>
      <c r="DD66" s="4"/>
      <c r="DE66" s="4"/>
      <c r="DF66" s="4"/>
      <c r="DG66" s="4"/>
      <c r="DH66" s="4"/>
      <c r="DI66" s="4"/>
      <c r="DJ66" s="4"/>
      <c r="DK66" s="4"/>
      <c r="DL66" s="4"/>
      <c r="DM66" s="4"/>
      <c r="DN66" s="4"/>
      <c r="DO66" s="4"/>
      <c r="DP66" s="4"/>
      <c r="DQ66" s="4"/>
      <c r="DR66" s="4"/>
      <c r="DS66" s="4"/>
      <c r="DT66" s="4"/>
      <c r="DU66" s="4"/>
      <c r="DV66" s="4"/>
    </row>
    <row r="67" spans="1:126" s="5" customFormat="1" ht="15.75" thickBot="1" x14ac:dyDescent="0.3">
      <c r="A67" s="2"/>
      <c r="B67" s="106"/>
      <c r="C67" s="17"/>
      <c r="D67" s="66"/>
      <c r="E67" s="18"/>
      <c r="F67" s="18"/>
      <c r="G67" s="18"/>
      <c r="H67" s="18"/>
      <c r="I67" s="18"/>
      <c r="J67" s="18"/>
      <c r="K67" s="18"/>
      <c r="L67" s="18"/>
      <c r="M67" s="19"/>
      <c r="N67" s="20"/>
      <c r="O67" s="4"/>
      <c r="P67" s="4"/>
      <c r="Q67" s="4"/>
      <c r="R67" s="4"/>
      <c r="S67" s="4"/>
      <c r="T67" s="4"/>
      <c r="U67" s="4"/>
      <c r="W67" s="64">
        <v>5</v>
      </c>
      <c r="X67" s="76">
        <v>0</v>
      </c>
      <c r="Y67" s="4"/>
      <c r="Z67" s="4"/>
      <c r="AA67" s="4"/>
      <c r="AB67" s="118"/>
      <c r="AC67" s="116"/>
      <c r="AD67" s="71"/>
      <c r="AE67" s="71"/>
      <c r="AF67" s="71"/>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4"/>
      <c r="CW67" s="4"/>
      <c r="CX67" s="4"/>
      <c r="CY67" s="4"/>
      <c r="CZ67" s="4"/>
      <c r="DA67" s="4"/>
      <c r="DB67" s="4"/>
      <c r="DC67" s="4"/>
      <c r="DD67" s="4"/>
      <c r="DE67" s="4"/>
      <c r="DF67" s="4"/>
      <c r="DG67" s="4"/>
      <c r="DH67" s="4"/>
      <c r="DI67" s="4"/>
      <c r="DJ67" s="4"/>
      <c r="DK67" s="4"/>
      <c r="DL67" s="4"/>
      <c r="DM67" s="4"/>
      <c r="DN67" s="4"/>
      <c r="DO67" s="4"/>
      <c r="DP67" s="4"/>
      <c r="DQ67" s="4"/>
      <c r="DR67" s="4"/>
      <c r="DS67" s="4"/>
      <c r="DT67" s="4"/>
      <c r="DU67" s="4"/>
      <c r="DV67" s="4"/>
    </row>
    <row r="68" spans="1:126" s="5" customFormat="1" ht="27" thickBot="1" x14ac:dyDescent="0.3">
      <c r="A68" s="2"/>
      <c r="B68" s="107"/>
      <c r="C68" s="108" t="s">
        <v>48</v>
      </c>
      <c r="D68" s="109"/>
      <c r="E68" s="109"/>
      <c r="F68" s="109"/>
      <c r="G68" s="109"/>
      <c r="H68" s="109"/>
      <c r="I68" s="109"/>
      <c r="J68" s="109"/>
      <c r="K68" s="109"/>
      <c r="L68" s="109"/>
      <c r="M68" s="109"/>
      <c r="N68" s="109"/>
      <c r="O68" s="4"/>
      <c r="P68" s="4"/>
      <c r="Q68" s="4"/>
      <c r="R68" s="4"/>
      <c r="S68" s="4"/>
      <c r="T68" s="4"/>
      <c r="U68" s="4"/>
      <c r="W68" s="4"/>
      <c r="X68" s="4"/>
      <c r="Y68" s="4"/>
      <c r="Z68" s="4"/>
      <c r="AA68" s="4"/>
      <c r="AB68" s="110">
        <f>AB58*AC58+AB60*AC60+AB62*AC62+AB64*AC64+AB66*AC66</f>
        <v>5</v>
      </c>
      <c r="AC68" s="111"/>
      <c r="AD68" s="71"/>
      <c r="AE68" s="71"/>
      <c r="AF68" s="71"/>
      <c r="AG68" s="4"/>
      <c r="AH68" s="4"/>
      <c r="AI68" s="4"/>
      <c r="AJ68" s="4"/>
      <c r="AK68" s="4"/>
      <c r="AL68" s="4"/>
      <c r="AM68" s="4"/>
      <c r="AN68" s="4"/>
      <c r="AO68" s="4"/>
      <c r="AP68" s="4"/>
      <c r="AQ68" s="4"/>
    </row>
    <row r="69" spans="1:126" s="5" customFormat="1" ht="60" customHeight="1" x14ac:dyDescent="0.25">
      <c r="A69" s="2"/>
      <c r="B69" s="105" t="s">
        <v>151</v>
      </c>
      <c r="C69" s="21" t="s">
        <v>130</v>
      </c>
      <c r="D69" s="48" t="s">
        <v>152</v>
      </c>
      <c r="E69" s="28" t="s">
        <v>153</v>
      </c>
      <c r="F69" s="28" t="s">
        <v>154</v>
      </c>
      <c r="G69" s="22" t="s">
        <v>155</v>
      </c>
      <c r="H69" s="23" t="s">
        <v>17</v>
      </c>
      <c r="I69" s="22" t="s">
        <v>156</v>
      </c>
      <c r="J69" s="22"/>
      <c r="K69" s="22"/>
      <c r="L69" s="22"/>
      <c r="M69" s="23" t="s">
        <v>20</v>
      </c>
      <c r="N69" s="25" t="s">
        <v>157</v>
      </c>
      <c r="O69" s="4"/>
      <c r="P69" s="4"/>
      <c r="Q69" s="4"/>
      <c r="R69" s="4"/>
      <c r="S69" s="4"/>
      <c r="T69" s="4"/>
      <c r="U69" s="4"/>
      <c r="V69" s="4"/>
      <c r="W69" s="4"/>
      <c r="X69" s="4"/>
      <c r="Y69" s="4"/>
      <c r="Z69" s="4"/>
      <c r="AA69" s="4"/>
      <c r="AB69" s="120">
        <v>0.25</v>
      </c>
      <c r="AC69" s="119">
        <f>AF70</f>
        <v>5</v>
      </c>
      <c r="AD69" s="98" t="s">
        <v>22</v>
      </c>
      <c r="AE69" s="65" t="s">
        <v>23</v>
      </c>
      <c r="AF69" s="65" t="s">
        <v>24</v>
      </c>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4"/>
      <c r="CW69" s="4"/>
      <c r="CX69" s="4"/>
      <c r="CY69" s="4"/>
      <c r="CZ69" s="4"/>
      <c r="DA69" s="4"/>
      <c r="DB69" s="4"/>
      <c r="DC69" s="4"/>
      <c r="DD69" s="4"/>
      <c r="DE69" s="4"/>
      <c r="DF69" s="4"/>
      <c r="DG69" s="4"/>
      <c r="DH69" s="4"/>
      <c r="DI69" s="4"/>
      <c r="DJ69" s="4"/>
      <c r="DK69" s="4"/>
      <c r="DL69" s="4"/>
      <c r="DM69" s="4"/>
      <c r="DN69" s="4"/>
      <c r="DO69" s="4"/>
      <c r="DP69" s="4"/>
      <c r="DQ69" s="4"/>
      <c r="DR69" s="4"/>
      <c r="DS69" s="4"/>
      <c r="DT69" s="4"/>
      <c r="DU69" s="4"/>
      <c r="DV69" s="4"/>
    </row>
    <row r="70" spans="1:126" s="5" customFormat="1" ht="15" x14ac:dyDescent="0.25">
      <c r="A70" s="2"/>
      <c r="B70" s="106"/>
      <c r="C70" s="10"/>
      <c r="D70" s="74"/>
      <c r="E70" s="73"/>
      <c r="F70" s="73"/>
      <c r="G70" s="73"/>
      <c r="H70" s="73"/>
      <c r="I70" s="73"/>
      <c r="J70" s="11"/>
      <c r="K70" s="11"/>
      <c r="L70" s="11"/>
      <c r="M70" s="12"/>
      <c r="N70" s="13"/>
      <c r="O70" s="26" t="b">
        <v>1</v>
      </c>
      <c r="P70" s="26" t="b">
        <v>1</v>
      </c>
      <c r="Q70" s="26" t="b">
        <v>1</v>
      </c>
      <c r="R70" s="26" t="b">
        <v>1</v>
      </c>
      <c r="S70" s="26" t="b">
        <v>1</v>
      </c>
      <c r="T70" s="26" t="b">
        <v>1</v>
      </c>
      <c r="U70" s="4"/>
      <c r="V70" s="4"/>
      <c r="W70" s="4"/>
      <c r="X70" s="4"/>
      <c r="Y70" s="4"/>
      <c r="Z70" s="4"/>
      <c r="AA70" s="4"/>
      <c r="AB70" s="117"/>
      <c r="AC70" s="115"/>
      <c r="AD70" s="98">
        <f>COUNTIF(O70:Q70, "TRUE")</f>
        <v>3</v>
      </c>
      <c r="AE70" s="65">
        <f>COUNTIF(R70:T70, "TRUE")</f>
        <v>3</v>
      </c>
      <c r="AF70" s="77">
        <f>IF(AD70=3,3,0)+IF(AE70=1,1,IF(AE70&gt;1,2))</f>
        <v>5</v>
      </c>
      <c r="AG70" s="4"/>
      <c r="AH70" s="4"/>
      <c r="AI70" s="4"/>
      <c r="AJ70" s="4"/>
      <c r="AK70" s="4"/>
      <c r="AL70" s="4"/>
      <c r="AM70" s="4"/>
      <c r="AN70" s="4"/>
      <c r="AO70" s="4"/>
      <c r="AP70" s="4"/>
      <c r="AQ70" s="4"/>
    </row>
    <row r="71" spans="1:126" s="5" customFormat="1" ht="60" x14ac:dyDescent="0.25">
      <c r="A71" s="2"/>
      <c r="B71" s="106"/>
      <c r="C71" s="16" t="s">
        <v>158</v>
      </c>
      <c r="D71" s="74" t="s">
        <v>58</v>
      </c>
      <c r="E71" s="11"/>
      <c r="F71" s="11"/>
      <c r="G71" s="11"/>
      <c r="H71" s="11"/>
      <c r="I71" s="11"/>
      <c r="J71" s="11"/>
      <c r="K71" s="11"/>
      <c r="L71" s="11"/>
      <c r="M71" s="12" t="s">
        <v>38</v>
      </c>
      <c r="N71" s="13" t="s">
        <v>159</v>
      </c>
      <c r="O71" s="4"/>
      <c r="P71" s="4"/>
      <c r="Q71" s="4"/>
      <c r="R71" s="4"/>
      <c r="S71" s="4"/>
      <c r="T71" s="4"/>
      <c r="U71" s="4"/>
      <c r="V71" s="4"/>
      <c r="W71" s="64" t="s">
        <v>58</v>
      </c>
      <c r="X71" s="76" t="s">
        <v>3</v>
      </c>
      <c r="Y71" s="4"/>
      <c r="Z71" s="4"/>
      <c r="AA71" s="4"/>
      <c r="AB71" s="117">
        <v>0.25</v>
      </c>
      <c r="AC71" s="115">
        <f>HLOOKUP(D71,W71:X72,2,0)</f>
        <v>5</v>
      </c>
      <c r="AD71" s="71"/>
      <c r="AE71" s="71"/>
      <c r="AF71" s="71"/>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row>
    <row r="72" spans="1:126" s="5" customFormat="1" ht="15" x14ac:dyDescent="0.25">
      <c r="A72" s="2"/>
      <c r="B72" s="106"/>
      <c r="C72" s="16"/>
      <c r="D72" s="64"/>
      <c r="E72" s="11"/>
      <c r="F72" s="11"/>
      <c r="G72" s="11"/>
      <c r="H72" s="11"/>
      <c r="I72" s="11"/>
      <c r="J72" s="11"/>
      <c r="K72" s="11"/>
      <c r="L72" s="11"/>
      <c r="M72" s="12"/>
      <c r="N72" s="13"/>
      <c r="O72" s="4"/>
      <c r="P72" s="4"/>
      <c r="Q72" s="4"/>
      <c r="R72" s="4"/>
      <c r="S72" s="4"/>
      <c r="T72" s="4"/>
      <c r="U72" s="4"/>
      <c r="V72" s="4"/>
      <c r="W72" s="64">
        <v>5</v>
      </c>
      <c r="X72" s="76">
        <v>0</v>
      </c>
      <c r="Y72" s="4"/>
      <c r="Z72" s="4"/>
      <c r="AA72" s="4"/>
      <c r="AB72" s="117"/>
      <c r="AC72" s="115"/>
      <c r="AD72" s="71"/>
      <c r="AE72" s="71"/>
      <c r="AF72" s="71"/>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4"/>
      <c r="CW72" s="4"/>
      <c r="CX72" s="4"/>
      <c r="CY72" s="4"/>
      <c r="CZ72" s="4"/>
      <c r="DA72" s="4"/>
      <c r="DB72" s="4"/>
      <c r="DC72" s="4"/>
      <c r="DD72" s="4"/>
      <c r="DE72" s="4"/>
      <c r="DF72" s="4"/>
      <c r="DG72" s="4"/>
      <c r="DH72" s="4"/>
      <c r="DI72" s="4"/>
      <c r="DJ72" s="4"/>
      <c r="DK72" s="4"/>
      <c r="DL72" s="4"/>
      <c r="DM72" s="4"/>
      <c r="DN72" s="4"/>
      <c r="DO72" s="4"/>
      <c r="DP72" s="4"/>
      <c r="DQ72" s="4"/>
      <c r="DR72" s="4"/>
      <c r="DS72" s="4"/>
      <c r="DT72" s="4"/>
      <c r="DU72" s="4"/>
      <c r="DV72" s="4"/>
    </row>
    <row r="73" spans="1:126" s="26" customFormat="1" ht="45" x14ac:dyDescent="0.25">
      <c r="A73" s="2"/>
      <c r="B73" s="106"/>
      <c r="C73" s="16" t="s">
        <v>160</v>
      </c>
      <c r="D73" s="74" t="s">
        <v>58</v>
      </c>
      <c r="E73" s="11"/>
      <c r="F73" s="11"/>
      <c r="G73" s="11"/>
      <c r="H73" s="11"/>
      <c r="I73" s="11"/>
      <c r="J73" s="11"/>
      <c r="K73" s="11"/>
      <c r="L73" s="11"/>
      <c r="M73" s="12" t="s">
        <v>161</v>
      </c>
      <c r="N73" s="13" t="s">
        <v>162</v>
      </c>
      <c r="O73" s="4"/>
      <c r="P73" s="4"/>
      <c r="Q73" s="4"/>
      <c r="R73" s="4"/>
      <c r="S73" s="4"/>
      <c r="T73" s="4"/>
      <c r="U73" s="4"/>
      <c r="V73" s="4"/>
      <c r="W73" s="64" t="s">
        <v>58</v>
      </c>
      <c r="X73" s="76" t="s">
        <v>3</v>
      </c>
      <c r="Y73" s="4"/>
      <c r="Z73" s="4"/>
      <c r="AA73" s="4"/>
      <c r="AB73" s="117">
        <v>0.25</v>
      </c>
      <c r="AC73" s="115">
        <f>HLOOKUP(D73,W73:X74,2,0)</f>
        <v>5</v>
      </c>
      <c r="AD73" s="71"/>
      <c r="AE73" s="71"/>
      <c r="AF73" s="71"/>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4"/>
      <c r="CW73" s="4"/>
      <c r="CX73" s="4"/>
      <c r="CY73" s="4"/>
      <c r="CZ73" s="4"/>
      <c r="DA73" s="4"/>
      <c r="DB73" s="4"/>
      <c r="DC73" s="4"/>
      <c r="DD73" s="4"/>
      <c r="DE73" s="4"/>
      <c r="DF73" s="4"/>
      <c r="DG73" s="4"/>
      <c r="DH73" s="4"/>
      <c r="DI73" s="4"/>
      <c r="DJ73" s="4"/>
      <c r="DK73" s="4"/>
      <c r="DL73" s="4"/>
      <c r="DM73" s="4"/>
      <c r="DN73" s="4"/>
      <c r="DO73" s="4"/>
      <c r="DP73" s="4"/>
      <c r="DQ73" s="4"/>
      <c r="DR73" s="4"/>
      <c r="DS73" s="4"/>
      <c r="DT73" s="4"/>
      <c r="DU73" s="4"/>
      <c r="DV73" s="4"/>
    </row>
    <row r="74" spans="1:126" s="5" customFormat="1" ht="15" x14ac:dyDescent="0.25">
      <c r="A74" s="2"/>
      <c r="B74" s="106"/>
      <c r="C74" s="16"/>
      <c r="D74" s="64"/>
      <c r="E74" s="11"/>
      <c r="F74" s="11"/>
      <c r="G74" s="11"/>
      <c r="H74" s="11"/>
      <c r="I74" s="11"/>
      <c r="J74" s="11"/>
      <c r="K74" s="11"/>
      <c r="L74" s="11"/>
      <c r="M74" s="12"/>
      <c r="N74" s="13"/>
      <c r="O74" s="4"/>
      <c r="P74" s="4"/>
      <c r="Q74" s="4"/>
      <c r="R74" s="4"/>
      <c r="S74" s="4"/>
      <c r="T74" s="4"/>
      <c r="U74" s="4"/>
      <c r="V74" s="4"/>
      <c r="W74" s="64">
        <v>5</v>
      </c>
      <c r="X74" s="76">
        <v>0</v>
      </c>
      <c r="Y74" s="4"/>
      <c r="Z74" s="4"/>
      <c r="AA74" s="4"/>
      <c r="AB74" s="117"/>
      <c r="AC74" s="115"/>
      <c r="AD74" s="71"/>
      <c r="AE74" s="71"/>
      <c r="AF74" s="71"/>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4"/>
      <c r="CW74" s="4"/>
      <c r="CX74" s="4"/>
      <c r="CY74" s="4"/>
      <c r="CZ74" s="4"/>
      <c r="DA74" s="4"/>
      <c r="DB74" s="4"/>
      <c r="DC74" s="4"/>
      <c r="DD74" s="4"/>
      <c r="DE74" s="4"/>
      <c r="DF74" s="4"/>
      <c r="DG74" s="4"/>
      <c r="DH74" s="4"/>
      <c r="DI74" s="4"/>
      <c r="DJ74" s="4"/>
      <c r="DK74" s="4"/>
      <c r="DL74" s="4"/>
      <c r="DM74" s="4"/>
      <c r="DN74" s="4"/>
      <c r="DO74" s="4"/>
      <c r="DP74" s="4"/>
      <c r="DQ74" s="4"/>
      <c r="DR74" s="4"/>
      <c r="DS74" s="4"/>
      <c r="DT74" s="4"/>
      <c r="DU74" s="4"/>
      <c r="DV74" s="4"/>
    </row>
    <row r="75" spans="1:126" s="5" customFormat="1" ht="45" x14ac:dyDescent="0.25">
      <c r="A75" s="2"/>
      <c r="B75" s="106"/>
      <c r="C75" s="14" t="s">
        <v>149</v>
      </c>
      <c r="D75" s="74" t="s">
        <v>58</v>
      </c>
      <c r="E75" s="11"/>
      <c r="F75" s="11"/>
      <c r="G75" s="11"/>
      <c r="H75" s="11"/>
      <c r="I75" s="11"/>
      <c r="J75" s="11"/>
      <c r="K75" s="11"/>
      <c r="L75" s="11"/>
      <c r="M75" s="12" t="s">
        <v>45</v>
      </c>
      <c r="N75" s="13" t="s">
        <v>163</v>
      </c>
      <c r="O75" s="4"/>
      <c r="P75" s="4"/>
      <c r="Q75" s="4"/>
      <c r="R75" s="4"/>
      <c r="S75" s="4"/>
      <c r="T75" s="4"/>
      <c r="U75" s="4"/>
      <c r="V75" s="4"/>
      <c r="W75" s="64" t="s">
        <v>58</v>
      </c>
      <c r="X75" s="76" t="s">
        <v>3</v>
      </c>
      <c r="Y75" s="4"/>
      <c r="Z75" s="4"/>
      <c r="AA75" s="4"/>
      <c r="AB75" s="117">
        <v>0.25</v>
      </c>
      <c r="AC75" s="115">
        <f>HLOOKUP(D75,W75:X76,2,0)</f>
        <v>5</v>
      </c>
      <c r="AD75" s="71"/>
      <c r="AE75" s="71"/>
      <c r="AF75" s="71"/>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c r="CR75" s="4"/>
      <c r="CS75" s="4"/>
      <c r="CT75" s="4"/>
      <c r="CU75" s="4"/>
      <c r="CV75" s="4"/>
      <c r="CW75" s="4"/>
      <c r="CX75" s="4"/>
      <c r="CY75" s="4"/>
      <c r="CZ75" s="4"/>
      <c r="DA75" s="4"/>
      <c r="DB75" s="4"/>
      <c r="DC75" s="4"/>
      <c r="DD75" s="4"/>
      <c r="DE75" s="4"/>
      <c r="DF75" s="4"/>
      <c r="DG75" s="4"/>
      <c r="DH75" s="4"/>
      <c r="DI75" s="4"/>
      <c r="DJ75" s="4"/>
      <c r="DK75" s="4"/>
      <c r="DL75" s="4"/>
      <c r="DM75" s="4"/>
      <c r="DN75" s="4"/>
      <c r="DO75" s="4"/>
      <c r="DP75" s="4"/>
      <c r="DQ75" s="4"/>
      <c r="DR75" s="4"/>
      <c r="DS75" s="4"/>
      <c r="DT75" s="4"/>
      <c r="DU75" s="4"/>
      <c r="DV75" s="4"/>
    </row>
    <row r="76" spans="1:126" s="5" customFormat="1" ht="15.75" thickBot="1" x14ac:dyDescent="0.3">
      <c r="A76" s="2"/>
      <c r="B76" s="106"/>
      <c r="C76" s="17"/>
      <c r="D76" s="66"/>
      <c r="E76" s="18"/>
      <c r="F76" s="18"/>
      <c r="G76" s="18"/>
      <c r="H76" s="18"/>
      <c r="I76" s="18"/>
      <c r="J76" s="18"/>
      <c r="K76" s="18"/>
      <c r="L76" s="18"/>
      <c r="M76" s="19"/>
      <c r="N76" s="20"/>
      <c r="O76" s="4"/>
      <c r="P76" s="4"/>
      <c r="Q76" s="4"/>
      <c r="R76" s="4"/>
      <c r="S76" s="4"/>
      <c r="T76" s="4"/>
      <c r="U76" s="4"/>
      <c r="V76" s="4"/>
      <c r="W76" s="64">
        <v>5</v>
      </c>
      <c r="X76" s="76">
        <v>0</v>
      </c>
      <c r="Y76" s="4"/>
      <c r="Z76" s="4"/>
      <c r="AA76" s="4"/>
      <c r="AB76" s="118"/>
      <c r="AC76" s="116"/>
      <c r="AD76" s="71"/>
      <c r="AE76" s="71"/>
      <c r="AF76" s="71"/>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c r="CR76" s="4"/>
      <c r="CS76" s="4"/>
      <c r="CT76" s="4"/>
      <c r="CU76" s="4"/>
      <c r="CV76" s="4"/>
      <c r="CW76" s="4"/>
      <c r="CX76" s="4"/>
      <c r="CY76" s="4"/>
      <c r="CZ76" s="4"/>
      <c r="DA76" s="4"/>
      <c r="DB76" s="4"/>
      <c r="DC76" s="4"/>
      <c r="DD76" s="4"/>
      <c r="DE76" s="4"/>
      <c r="DF76" s="4"/>
      <c r="DG76" s="4"/>
      <c r="DH76" s="4"/>
      <c r="DI76" s="4"/>
      <c r="DJ76" s="4"/>
      <c r="DK76" s="4"/>
      <c r="DL76" s="4"/>
      <c r="DM76" s="4"/>
      <c r="DN76" s="4"/>
      <c r="DO76" s="4"/>
      <c r="DP76" s="4"/>
      <c r="DQ76" s="4"/>
      <c r="DR76" s="4"/>
      <c r="DS76" s="4"/>
      <c r="DT76" s="4"/>
      <c r="DU76" s="4"/>
      <c r="DV76" s="4"/>
    </row>
    <row r="77" spans="1:126" s="5" customFormat="1" ht="27" thickBot="1" x14ac:dyDescent="0.3">
      <c r="A77" s="2"/>
      <c r="B77" s="107"/>
      <c r="C77" s="108" t="s">
        <v>48</v>
      </c>
      <c r="D77" s="109"/>
      <c r="E77" s="109"/>
      <c r="F77" s="109"/>
      <c r="G77" s="109"/>
      <c r="H77" s="109"/>
      <c r="I77" s="109"/>
      <c r="J77" s="109"/>
      <c r="K77" s="109"/>
      <c r="L77" s="109"/>
      <c r="M77" s="109"/>
      <c r="N77" s="109"/>
      <c r="O77" s="4"/>
      <c r="P77" s="4"/>
      <c r="Q77" s="4"/>
      <c r="R77" s="4"/>
      <c r="S77" s="4"/>
      <c r="T77" s="4"/>
      <c r="U77" s="4"/>
      <c r="V77" s="70"/>
      <c r="W77" s="4"/>
      <c r="X77" s="4"/>
      <c r="Y77" s="4"/>
      <c r="Z77" s="4"/>
      <c r="AA77" s="4"/>
      <c r="AB77" s="110">
        <f>AB69*AC69+AB71*AC71+AB73*AC73+AB75*AC75</f>
        <v>5</v>
      </c>
      <c r="AC77" s="111"/>
      <c r="AD77" s="71"/>
      <c r="AE77" s="71"/>
      <c r="AF77" s="71"/>
      <c r="AG77" s="4"/>
      <c r="AH77" s="4"/>
      <c r="AI77" s="4"/>
      <c r="AJ77" s="4"/>
      <c r="AK77" s="4"/>
      <c r="AL77" s="4"/>
      <c r="AM77" s="4"/>
      <c r="AN77" s="4"/>
      <c r="AO77" s="4"/>
      <c r="AP77" s="4"/>
      <c r="AQ77" s="4"/>
    </row>
    <row r="78" spans="1:126" s="5" customFormat="1" ht="45" customHeight="1" x14ac:dyDescent="0.25">
      <c r="A78" s="2"/>
      <c r="B78" s="105" t="s">
        <v>164</v>
      </c>
      <c r="C78" s="21" t="s">
        <v>130</v>
      </c>
      <c r="D78" s="48" t="s">
        <v>165</v>
      </c>
      <c r="E78" s="28" t="s">
        <v>166</v>
      </c>
      <c r="F78" s="22" t="s">
        <v>167</v>
      </c>
      <c r="G78" s="22" t="s">
        <v>168</v>
      </c>
      <c r="H78" s="23" t="s">
        <v>169</v>
      </c>
      <c r="I78" s="22"/>
      <c r="J78" s="22"/>
      <c r="K78" s="22"/>
      <c r="L78" s="22"/>
      <c r="M78" s="23" t="s">
        <v>20</v>
      </c>
      <c r="N78" s="25" t="s">
        <v>170</v>
      </c>
      <c r="O78" s="4"/>
      <c r="P78" s="4"/>
      <c r="Q78" s="4"/>
      <c r="R78" s="4"/>
      <c r="S78" s="4"/>
      <c r="T78" s="4"/>
      <c r="U78" s="4"/>
      <c r="V78" s="4"/>
      <c r="W78" s="4"/>
      <c r="X78" s="4"/>
      <c r="Y78" s="4"/>
      <c r="Z78" s="4"/>
      <c r="AA78" s="4"/>
      <c r="AB78" s="120">
        <v>0.25</v>
      </c>
      <c r="AC78" s="119">
        <f>AF79</f>
        <v>5</v>
      </c>
      <c r="AD78" s="98" t="s">
        <v>22</v>
      </c>
      <c r="AE78" s="65" t="s">
        <v>23</v>
      </c>
      <c r="AF78" s="65" t="s">
        <v>24</v>
      </c>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c r="CR78" s="4"/>
      <c r="CS78" s="4"/>
      <c r="CT78" s="4"/>
      <c r="CU78" s="4"/>
      <c r="CV78" s="4"/>
      <c r="CW78" s="4"/>
      <c r="CX78" s="4"/>
      <c r="CY78" s="4"/>
      <c r="CZ78" s="4"/>
      <c r="DA78" s="4"/>
      <c r="DB78" s="4"/>
      <c r="DC78" s="4"/>
      <c r="DD78" s="4"/>
      <c r="DE78" s="4"/>
      <c r="DF78" s="4"/>
      <c r="DG78" s="4"/>
      <c r="DH78" s="4"/>
      <c r="DI78" s="4"/>
      <c r="DJ78" s="4"/>
      <c r="DK78" s="4"/>
      <c r="DL78" s="4"/>
      <c r="DM78" s="4"/>
      <c r="DN78" s="4"/>
      <c r="DO78" s="4"/>
      <c r="DP78" s="4"/>
      <c r="DQ78" s="4"/>
      <c r="DR78" s="4"/>
      <c r="DS78" s="4"/>
      <c r="DT78" s="4"/>
      <c r="DU78" s="4"/>
      <c r="DV78" s="4"/>
    </row>
    <row r="79" spans="1:126" s="5" customFormat="1" ht="15" x14ac:dyDescent="0.25">
      <c r="A79" s="2"/>
      <c r="B79" s="106"/>
      <c r="C79" s="10"/>
      <c r="D79" s="74"/>
      <c r="E79" s="73"/>
      <c r="F79" s="73"/>
      <c r="G79" s="73"/>
      <c r="H79" s="73"/>
      <c r="I79" s="11"/>
      <c r="J79" s="11"/>
      <c r="K79" s="11"/>
      <c r="L79" s="11"/>
      <c r="M79" s="12"/>
      <c r="N79" s="13"/>
      <c r="O79" s="26" t="b">
        <v>1</v>
      </c>
      <c r="P79" s="26" t="b">
        <v>1</v>
      </c>
      <c r="Q79" s="26" t="b">
        <v>1</v>
      </c>
      <c r="R79" s="26" t="b">
        <v>1</v>
      </c>
      <c r="S79" s="26" t="b">
        <v>1</v>
      </c>
      <c r="T79" s="4"/>
      <c r="U79" s="4"/>
      <c r="V79" s="4"/>
      <c r="W79" s="4"/>
      <c r="X79" s="4"/>
      <c r="Y79" s="4"/>
      <c r="Z79" s="4"/>
      <c r="AA79" s="4"/>
      <c r="AB79" s="117"/>
      <c r="AC79" s="115"/>
      <c r="AD79" s="98">
        <f>COUNTIF(O79:P79, "TRUE")</f>
        <v>2</v>
      </c>
      <c r="AE79" s="65">
        <f>COUNTIF(Q79:S79, "TRUE")</f>
        <v>3</v>
      </c>
      <c r="AF79" s="77">
        <f>IF(AD79=2,3,0)+IF(AE79=1,1,IF(AE79&gt;1,2))</f>
        <v>5</v>
      </c>
      <c r="AG79" s="4"/>
      <c r="AH79" s="4"/>
      <c r="AI79" s="4"/>
      <c r="AJ79" s="4"/>
      <c r="AK79" s="4"/>
      <c r="AL79" s="4"/>
      <c r="AM79" s="4"/>
      <c r="AN79" s="4"/>
      <c r="AO79" s="4"/>
      <c r="AP79" s="4"/>
      <c r="AQ79" s="4"/>
    </row>
    <row r="80" spans="1:126" s="5" customFormat="1" ht="60" x14ac:dyDescent="0.25">
      <c r="A80" s="2"/>
      <c r="B80" s="106"/>
      <c r="C80" s="16" t="s">
        <v>171</v>
      </c>
      <c r="D80" s="74" t="s">
        <v>58</v>
      </c>
      <c r="E80" s="11"/>
      <c r="F80" s="11"/>
      <c r="G80" s="11"/>
      <c r="H80" s="11"/>
      <c r="I80" s="11"/>
      <c r="J80" s="11"/>
      <c r="K80" s="11"/>
      <c r="L80" s="11"/>
      <c r="M80" s="12" t="s">
        <v>38</v>
      </c>
      <c r="N80" s="13" t="s">
        <v>172</v>
      </c>
      <c r="O80" s="4"/>
      <c r="P80" s="4"/>
      <c r="Q80" s="4"/>
      <c r="R80" s="4"/>
      <c r="S80" s="4"/>
      <c r="T80" s="4"/>
      <c r="U80" s="4"/>
      <c r="V80" s="4"/>
      <c r="W80" s="64" t="s">
        <v>58</v>
      </c>
      <c r="X80" s="76" t="s">
        <v>3</v>
      </c>
      <c r="Y80" s="4"/>
      <c r="Z80" s="4"/>
      <c r="AA80" s="4"/>
      <c r="AB80" s="117">
        <v>0.25</v>
      </c>
      <c r="AC80" s="115">
        <f>HLOOKUP(D80,W80:X81,2,0)</f>
        <v>5</v>
      </c>
      <c r="AD80" s="71"/>
      <c r="AE80" s="71"/>
      <c r="AF80" s="71"/>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row>
    <row r="81" spans="1:126" s="5" customFormat="1" ht="15" x14ac:dyDescent="0.25">
      <c r="A81" s="2"/>
      <c r="B81" s="106"/>
      <c r="C81" s="16"/>
      <c r="D81" s="64"/>
      <c r="E81" s="11"/>
      <c r="F81" s="11"/>
      <c r="G81" s="11"/>
      <c r="H81" s="11"/>
      <c r="I81" s="11"/>
      <c r="J81" s="11"/>
      <c r="K81" s="11"/>
      <c r="L81" s="11"/>
      <c r="M81" s="12"/>
      <c r="N81" s="13"/>
      <c r="O81" s="4"/>
      <c r="P81" s="4"/>
      <c r="Q81" s="4"/>
      <c r="R81" s="4"/>
      <c r="S81" s="4"/>
      <c r="T81" s="4"/>
      <c r="U81" s="4"/>
      <c r="V81" s="4"/>
      <c r="W81" s="64">
        <v>5</v>
      </c>
      <c r="X81" s="76">
        <v>0</v>
      </c>
      <c r="Y81" s="4"/>
      <c r="Z81" s="4"/>
      <c r="AA81" s="4"/>
      <c r="AB81" s="117"/>
      <c r="AC81" s="115"/>
      <c r="AD81" s="71"/>
      <c r="AE81" s="71"/>
      <c r="AF81" s="71"/>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row>
    <row r="82" spans="1:126" s="26" customFormat="1" ht="45" x14ac:dyDescent="0.25">
      <c r="A82" s="2"/>
      <c r="B82" s="106"/>
      <c r="C82" s="16" t="s">
        <v>173</v>
      </c>
      <c r="D82" s="74" t="s">
        <v>58</v>
      </c>
      <c r="E82" s="11"/>
      <c r="F82" s="11"/>
      <c r="G82" s="11"/>
      <c r="H82" s="11"/>
      <c r="I82" s="11"/>
      <c r="J82" s="11"/>
      <c r="K82" s="11"/>
      <c r="L82" s="11"/>
      <c r="M82" s="12" t="s">
        <v>59</v>
      </c>
      <c r="N82" s="13" t="s">
        <v>174</v>
      </c>
      <c r="O82" s="4"/>
      <c r="P82" s="4"/>
      <c r="Q82" s="4"/>
      <c r="R82" s="4"/>
      <c r="S82" s="4"/>
      <c r="T82" s="4"/>
      <c r="U82" s="4"/>
      <c r="V82" s="4"/>
      <c r="W82" s="64" t="s">
        <v>58</v>
      </c>
      <c r="X82" s="76" t="s">
        <v>3</v>
      </c>
      <c r="Y82" s="4"/>
      <c r="Z82" s="4"/>
      <c r="AA82" s="4"/>
      <c r="AB82" s="117">
        <v>0.25</v>
      </c>
      <c r="AC82" s="115">
        <f>HLOOKUP(D82,W82:X83,2,0)</f>
        <v>5</v>
      </c>
      <c r="AD82" s="71"/>
      <c r="AE82" s="71"/>
      <c r="AF82" s="71"/>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row>
    <row r="83" spans="1:126" s="5" customFormat="1" ht="15" x14ac:dyDescent="0.25">
      <c r="A83" s="2"/>
      <c r="B83" s="106"/>
      <c r="C83" s="16"/>
      <c r="D83" s="64"/>
      <c r="E83" s="11"/>
      <c r="F83" s="81"/>
      <c r="G83" s="11"/>
      <c r="H83" s="11"/>
      <c r="I83" s="11"/>
      <c r="J83" s="11"/>
      <c r="K83" s="11"/>
      <c r="L83" s="11"/>
      <c r="M83" s="12"/>
      <c r="N83" s="13"/>
      <c r="O83" s="4"/>
      <c r="P83" s="4"/>
      <c r="Q83" s="4"/>
      <c r="R83" s="4"/>
      <c r="S83" s="4"/>
      <c r="T83" s="4"/>
      <c r="U83" s="4"/>
      <c r="V83" s="4"/>
      <c r="W83" s="64">
        <v>5</v>
      </c>
      <c r="X83" s="76">
        <v>0</v>
      </c>
      <c r="Y83" s="4"/>
      <c r="Z83" s="4"/>
      <c r="AA83" s="4"/>
      <c r="AB83" s="117"/>
      <c r="AC83" s="115"/>
      <c r="AD83" s="71"/>
      <c r="AE83" s="71"/>
      <c r="AF83" s="71"/>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c r="CM83" s="4"/>
      <c r="CN83" s="4"/>
      <c r="CO83" s="4"/>
      <c r="CP83" s="4"/>
      <c r="CQ83" s="4"/>
      <c r="CR83" s="4"/>
      <c r="CS83" s="4"/>
      <c r="CT83" s="4"/>
      <c r="CU83" s="4"/>
      <c r="CV83" s="4"/>
      <c r="CW83" s="4"/>
      <c r="CX83" s="4"/>
      <c r="CY83" s="4"/>
      <c r="CZ83" s="4"/>
      <c r="DA83" s="4"/>
      <c r="DB83" s="4"/>
      <c r="DC83" s="4"/>
      <c r="DD83" s="4"/>
      <c r="DE83" s="4"/>
      <c r="DF83" s="4"/>
      <c r="DG83" s="4"/>
      <c r="DH83" s="4"/>
      <c r="DI83" s="4"/>
      <c r="DJ83" s="4"/>
      <c r="DK83" s="4"/>
      <c r="DL83" s="4"/>
      <c r="DM83" s="4"/>
      <c r="DN83" s="4"/>
      <c r="DO83" s="4"/>
      <c r="DP83" s="4"/>
      <c r="DQ83" s="4"/>
      <c r="DR83" s="4"/>
      <c r="DS83" s="4"/>
      <c r="DT83" s="4"/>
      <c r="DU83" s="4"/>
      <c r="DV83" s="4"/>
    </row>
    <row r="84" spans="1:126" s="5" customFormat="1" ht="30" x14ac:dyDescent="0.25">
      <c r="A84" s="2"/>
      <c r="B84" s="106"/>
      <c r="C84" s="14" t="s">
        <v>43</v>
      </c>
      <c r="D84" s="74" t="s">
        <v>58</v>
      </c>
      <c r="E84" s="11"/>
      <c r="F84" s="12"/>
      <c r="G84" s="11"/>
      <c r="H84" s="11"/>
      <c r="I84" s="11"/>
      <c r="J84" s="11"/>
      <c r="K84" s="11"/>
      <c r="L84" s="11"/>
      <c r="M84" s="12" t="s">
        <v>45</v>
      </c>
      <c r="N84" s="13" t="s">
        <v>46</v>
      </c>
      <c r="O84" s="4"/>
      <c r="P84" s="4"/>
      <c r="Q84" s="4"/>
      <c r="R84" s="4"/>
      <c r="S84" s="4"/>
      <c r="T84" s="4"/>
      <c r="U84" s="4"/>
      <c r="V84" s="4"/>
      <c r="W84" s="64" t="s">
        <v>58</v>
      </c>
      <c r="X84" s="76" t="s">
        <v>3</v>
      </c>
      <c r="Y84" s="4"/>
      <c r="Z84" s="4"/>
      <c r="AA84" s="4"/>
      <c r="AB84" s="117">
        <v>0.25</v>
      </c>
      <c r="AC84" s="115">
        <f>HLOOKUP(D84,W84:X85,2,0)</f>
        <v>5</v>
      </c>
      <c r="AD84" s="71"/>
      <c r="AE84" s="71"/>
      <c r="AF84" s="71"/>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c r="CM84" s="4"/>
      <c r="CN84" s="4"/>
      <c r="CO84" s="4"/>
      <c r="CP84" s="4"/>
      <c r="CQ84" s="4"/>
      <c r="CR84" s="4"/>
      <c r="CS84" s="4"/>
      <c r="CT84" s="4"/>
      <c r="CU84" s="4"/>
      <c r="CV84" s="4"/>
      <c r="CW84" s="4"/>
      <c r="CX84" s="4"/>
      <c r="CY84" s="4"/>
      <c r="CZ84" s="4"/>
      <c r="DA84" s="4"/>
      <c r="DB84" s="4"/>
      <c r="DC84" s="4"/>
      <c r="DD84" s="4"/>
      <c r="DE84" s="4"/>
      <c r="DF84" s="4"/>
      <c r="DG84" s="4"/>
      <c r="DH84" s="4"/>
      <c r="DI84" s="4"/>
      <c r="DJ84" s="4"/>
      <c r="DK84" s="4"/>
      <c r="DL84" s="4"/>
      <c r="DM84" s="4"/>
      <c r="DN84" s="4"/>
      <c r="DO84" s="4"/>
      <c r="DP84" s="4"/>
      <c r="DQ84" s="4"/>
      <c r="DR84" s="4"/>
      <c r="DS84" s="4"/>
      <c r="DT84" s="4"/>
      <c r="DU84" s="4"/>
      <c r="DV84" s="4"/>
    </row>
    <row r="85" spans="1:126" s="5" customFormat="1" ht="15.75" thickBot="1" x14ac:dyDescent="0.3">
      <c r="A85" s="2"/>
      <c r="B85" s="106"/>
      <c r="C85" s="17"/>
      <c r="D85" s="86"/>
      <c r="E85" s="81"/>
      <c r="F85" s="18"/>
      <c r="G85" s="18"/>
      <c r="H85" s="18"/>
      <c r="I85" s="18"/>
      <c r="J85" s="18"/>
      <c r="K85" s="18"/>
      <c r="L85" s="18"/>
      <c r="M85" s="19"/>
      <c r="N85" s="20"/>
      <c r="O85" s="4"/>
      <c r="P85" s="4"/>
      <c r="Q85" s="4"/>
      <c r="R85" s="4"/>
      <c r="S85" s="4"/>
      <c r="T85" s="4"/>
      <c r="U85" s="4"/>
      <c r="V85" s="4"/>
      <c r="W85" s="64">
        <v>5</v>
      </c>
      <c r="X85" s="76">
        <v>0</v>
      </c>
      <c r="Y85" s="4"/>
      <c r="Z85" s="4"/>
      <c r="AA85" s="4"/>
      <c r="AB85" s="118"/>
      <c r="AC85" s="116"/>
      <c r="AD85" s="71"/>
      <c r="AE85" s="71"/>
      <c r="AF85" s="71"/>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c r="CR85" s="4"/>
      <c r="CS85" s="4"/>
      <c r="CT85" s="4"/>
      <c r="CU85" s="4"/>
      <c r="CV85" s="4"/>
      <c r="CW85" s="4"/>
      <c r="CX85" s="4"/>
      <c r="CY85" s="4"/>
      <c r="CZ85" s="4"/>
      <c r="DA85" s="4"/>
      <c r="DB85" s="4"/>
      <c r="DC85" s="4"/>
      <c r="DD85" s="4"/>
      <c r="DE85" s="4"/>
      <c r="DF85" s="4"/>
      <c r="DG85" s="4"/>
      <c r="DH85" s="4"/>
      <c r="DI85" s="4"/>
      <c r="DJ85" s="4"/>
      <c r="DK85" s="4"/>
      <c r="DL85" s="4"/>
      <c r="DM85" s="4"/>
      <c r="DN85" s="4"/>
      <c r="DO85" s="4"/>
      <c r="DP85" s="4"/>
      <c r="DQ85" s="4"/>
      <c r="DR85" s="4"/>
      <c r="DS85" s="4"/>
      <c r="DT85" s="4"/>
      <c r="DU85" s="4"/>
      <c r="DV85" s="4"/>
    </row>
    <row r="86" spans="1:126" s="5" customFormat="1" ht="27" thickBot="1" x14ac:dyDescent="0.3">
      <c r="A86" s="2"/>
      <c r="B86" s="107"/>
      <c r="C86" s="108" t="s">
        <v>48</v>
      </c>
      <c r="D86" s="109"/>
      <c r="E86" s="109"/>
      <c r="F86" s="109"/>
      <c r="G86" s="109"/>
      <c r="H86" s="109"/>
      <c r="I86" s="109"/>
      <c r="J86" s="109"/>
      <c r="K86" s="109"/>
      <c r="L86" s="109"/>
      <c r="M86" s="109"/>
      <c r="N86" s="109"/>
      <c r="O86" s="4"/>
      <c r="P86" s="4"/>
      <c r="Q86" s="4"/>
      <c r="R86" s="4"/>
      <c r="S86" s="4"/>
      <c r="T86" s="4"/>
      <c r="U86" s="4"/>
      <c r="V86" s="70"/>
      <c r="W86" s="4"/>
      <c r="X86" s="4"/>
      <c r="Y86" s="4"/>
      <c r="Z86" s="4"/>
      <c r="AA86" s="4"/>
      <c r="AB86" s="110">
        <f>AB78*AC78+AB80*AC80+AB82*AC82+AB84*AC84</f>
        <v>5</v>
      </c>
      <c r="AC86" s="111"/>
      <c r="AD86" s="71"/>
      <c r="AE86" s="71"/>
      <c r="AF86" s="71"/>
      <c r="AG86" s="4"/>
      <c r="AH86" s="4"/>
      <c r="AI86" s="4"/>
      <c r="AJ86" s="4"/>
      <c r="AK86" s="4"/>
      <c r="AL86" s="4"/>
      <c r="AM86" s="4"/>
      <c r="AN86" s="4"/>
      <c r="AO86" s="4"/>
      <c r="AP86" s="4"/>
      <c r="AQ86" s="4"/>
    </row>
    <row r="87" spans="1:126" s="5" customFormat="1" ht="90" x14ac:dyDescent="0.25">
      <c r="A87" s="2"/>
      <c r="B87" s="105" t="s">
        <v>175</v>
      </c>
      <c r="C87" s="21" t="s">
        <v>176</v>
      </c>
      <c r="D87" s="48" t="s">
        <v>177</v>
      </c>
      <c r="E87" s="28" t="s">
        <v>178</v>
      </c>
      <c r="F87" s="28" t="s">
        <v>179</v>
      </c>
      <c r="G87" s="23" t="s">
        <v>180</v>
      </c>
      <c r="H87" s="22" t="s">
        <v>181</v>
      </c>
      <c r="I87" s="23"/>
      <c r="J87" s="22"/>
      <c r="K87" s="22"/>
      <c r="L87" s="22"/>
      <c r="M87" s="23" t="s">
        <v>20</v>
      </c>
      <c r="N87" s="25" t="s">
        <v>182</v>
      </c>
      <c r="O87" s="4"/>
      <c r="P87" s="4"/>
      <c r="Q87" s="4"/>
      <c r="R87" s="4"/>
      <c r="S87" s="4"/>
      <c r="T87" s="4"/>
      <c r="U87" s="4"/>
      <c r="V87" s="4"/>
      <c r="W87" s="4"/>
      <c r="X87" s="4"/>
      <c r="Y87" s="4"/>
      <c r="Z87" s="4"/>
      <c r="AA87" s="4"/>
      <c r="AB87" s="120">
        <v>0.2</v>
      </c>
      <c r="AC87" s="119">
        <f>AF88</f>
        <v>5</v>
      </c>
      <c r="AD87" s="98" t="s">
        <v>22</v>
      </c>
      <c r="AE87" s="65" t="s">
        <v>23</v>
      </c>
      <c r="AF87" s="65" t="s">
        <v>24</v>
      </c>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row>
    <row r="88" spans="1:126" s="5" customFormat="1" ht="15" x14ac:dyDescent="0.25">
      <c r="A88" s="2"/>
      <c r="B88" s="106"/>
      <c r="C88" s="10"/>
      <c r="D88" s="74"/>
      <c r="E88" s="73"/>
      <c r="F88" s="73"/>
      <c r="G88" s="73"/>
      <c r="H88" s="73"/>
      <c r="I88" s="11"/>
      <c r="J88" s="11"/>
      <c r="K88" s="11"/>
      <c r="L88" s="11"/>
      <c r="M88" s="12"/>
      <c r="N88" s="13"/>
      <c r="O88" s="26" t="b">
        <v>1</v>
      </c>
      <c r="P88" s="26" t="b">
        <v>1</v>
      </c>
      <c r="Q88" s="26" t="b">
        <v>1</v>
      </c>
      <c r="R88" s="26" t="b">
        <v>1</v>
      </c>
      <c r="S88" s="26" t="b">
        <v>1</v>
      </c>
      <c r="T88" s="4"/>
      <c r="V88" s="4"/>
      <c r="W88" s="4"/>
      <c r="X88" s="4"/>
      <c r="Y88" s="4"/>
      <c r="Z88" s="4"/>
      <c r="AA88" s="4"/>
      <c r="AB88" s="117"/>
      <c r="AC88" s="115"/>
      <c r="AD88" s="98">
        <f>COUNTIF(O88:Q88, "TRUE")</f>
        <v>3</v>
      </c>
      <c r="AE88" s="65">
        <f>COUNTIF(R88:S88, "TRUE")</f>
        <v>2</v>
      </c>
      <c r="AF88" s="77">
        <f>IF(AD88=3,3,0)+IF(AE88=1,1,IF(AE88&gt;1,2))</f>
        <v>5</v>
      </c>
      <c r="AG88" s="4"/>
      <c r="AH88" s="4"/>
      <c r="AI88" s="4"/>
      <c r="AJ88" s="4"/>
      <c r="AK88" s="4"/>
      <c r="AL88" s="4"/>
      <c r="AM88" s="4"/>
      <c r="AN88" s="4"/>
      <c r="AO88" s="4"/>
      <c r="AP88" s="4"/>
      <c r="AQ88" s="4"/>
    </row>
    <row r="89" spans="1:126" s="5" customFormat="1" ht="30" x14ac:dyDescent="0.25">
      <c r="A89" s="2"/>
      <c r="B89" s="106"/>
      <c r="C89" s="16" t="s">
        <v>183</v>
      </c>
      <c r="D89" s="74" t="s">
        <v>58</v>
      </c>
      <c r="E89" s="11"/>
      <c r="F89" s="11"/>
      <c r="G89" s="11"/>
      <c r="H89" s="11"/>
      <c r="I89" s="11"/>
      <c r="J89" s="11"/>
      <c r="K89" s="11"/>
      <c r="L89" s="11"/>
      <c r="M89" s="12" t="s">
        <v>59</v>
      </c>
      <c r="N89" s="13" t="s">
        <v>184</v>
      </c>
      <c r="O89" s="4"/>
      <c r="P89" s="4"/>
      <c r="Q89" s="4"/>
      <c r="R89" s="4"/>
      <c r="S89" s="4"/>
      <c r="T89" s="4"/>
      <c r="V89" s="4"/>
      <c r="W89" s="64" t="s">
        <v>58</v>
      </c>
      <c r="X89" s="76" t="s">
        <v>3</v>
      </c>
      <c r="Y89" s="4"/>
      <c r="Z89" s="4"/>
      <c r="AA89" s="4"/>
      <c r="AB89" s="117">
        <v>0.2</v>
      </c>
      <c r="AC89" s="115">
        <f>HLOOKUP(D89,W89:X90,2,0)</f>
        <v>5</v>
      </c>
      <c r="AD89" s="71"/>
      <c r="AE89" s="71"/>
      <c r="AF89" s="71"/>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c r="CM89" s="4"/>
      <c r="CN89" s="4"/>
      <c r="CO89" s="4"/>
      <c r="CP89" s="4"/>
      <c r="CQ89" s="4"/>
      <c r="CR89" s="4"/>
      <c r="CS89" s="4"/>
      <c r="CT89" s="4"/>
      <c r="CU89" s="4"/>
      <c r="CV89" s="4"/>
      <c r="CW89" s="4"/>
      <c r="CX89" s="4"/>
      <c r="CY89" s="4"/>
      <c r="CZ89" s="4"/>
      <c r="DA89" s="4"/>
      <c r="DB89" s="4"/>
      <c r="DC89" s="4"/>
      <c r="DD89" s="4"/>
      <c r="DE89" s="4"/>
      <c r="DF89" s="4"/>
      <c r="DG89" s="4"/>
      <c r="DH89" s="4"/>
      <c r="DI89" s="4"/>
      <c r="DJ89" s="4"/>
      <c r="DK89" s="4"/>
      <c r="DL89" s="4"/>
      <c r="DM89" s="4"/>
      <c r="DN89" s="4"/>
      <c r="DO89" s="4"/>
      <c r="DP89" s="4"/>
      <c r="DQ89" s="4"/>
      <c r="DR89" s="4"/>
      <c r="DS89" s="4"/>
      <c r="DT89" s="4"/>
      <c r="DU89" s="4"/>
      <c r="DV89" s="4"/>
    </row>
    <row r="90" spans="1:126" s="5" customFormat="1" ht="15" x14ac:dyDescent="0.25">
      <c r="A90" s="2"/>
      <c r="B90" s="106"/>
      <c r="C90" s="16"/>
      <c r="D90" s="64"/>
      <c r="E90" s="11"/>
      <c r="F90" s="11"/>
      <c r="G90" s="11"/>
      <c r="H90" s="11"/>
      <c r="I90" s="11"/>
      <c r="J90" s="11"/>
      <c r="K90" s="11"/>
      <c r="L90" s="11"/>
      <c r="M90" s="12"/>
      <c r="N90" s="13"/>
      <c r="O90" s="4"/>
      <c r="P90" s="4"/>
      <c r="Q90" s="4"/>
      <c r="R90" s="4"/>
      <c r="S90" s="4"/>
      <c r="T90" s="4"/>
      <c r="V90" s="4"/>
      <c r="W90" s="64">
        <v>5</v>
      </c>
      <c r="X90" s="76">
        <v>0</v>
      </c>
      <c r="Y90" s="4"/>
      <c r="Z90" s="4"/>
      <c r="AA90" s="4"/>
      <c r="AB90" s="117"/>
      <c r="AC90" s="115"/>
      <c r="AD90" s="71"/>
      <c r="AE90" s="71"/>
      <c r="AF90" s="71"/>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c r="BR90" s="4"/>
      <c r="BS90" s="4"/>
      <c r="BT90" s="4"/>
      <c r="BU90" s="4"/>
      <c r="BV90" s="4"/>
      <c r="BW90" s="4"/>
      <c r="BX90" s="4"/>
      <c r="BY90" s="4"/>
      <c r="BZ90" s="4"/>
      <c r="CA90" s="4"/>
      <c r="CB90" s="4"/>
      <c r="CC90" s="4"/>
      <c r="CD90" s="4"/>
      <c r="CE90" s="4"/>
      <c r="CF90" s="4"/>
      <c r="CG90" s="4"/>
      <c r="CH90" s="4"/>
      <c r="CI90" s="4"/>
      <c r="CJ90" s="4"/>
      <c r="CK90" s="4"/>
      <c r="CL90" s="4"/>
      <c r="CM90" s="4"/>
      <c r="CN90" s="4"/>
      <c r="CO90" s="4"/>
      <c r="CP90" s="4"/>
      <c r="CQ90" s="4"/>
      <c r="CR90" s="4"/>
      <c r="CS90" s="4"/>
      <c r="CT90" s="4"/>
      <c r="CU90" s="4"/>
      <c r="CV90" s="4"/>
      <c r="CW90" s="4"/>
      <c r="CX90" s="4"/>
      <c r="CY90" s="4"/>
      <c r="CZ90" s="4"/>
      <c r="DA90" s="4"/>
      <c r="DB90" s="4"/>
      <c r="DC90" s="4"/>
      <c r="DD90" s="4"/>
      <c r="DE90" s="4"/>
      <c r="DF90" s="4"/>
      <c r="DG90" s="4"/>
      <c r="DH90" s="4"/>
      <c r="DI90" s="4"/>
      <c r="DJ90" s="4"/>
      <c r="DK90" s="4"/>
      <c r="DL90" s="4"/>
      <c r="DM90" s="4"/>
      <c r="DN90" s="4"/>
      <c r="DO90" s="4"/>
      <c r="DP90" s="4"/>
      <c r="DQ90" s="4"/>
      <c r="DR90" s="4"/>
      <c r="DS90" s="4"/>
      <c r="DT90" s="4"/>
      <c r="DU90" s="4"/>
      <c r="DV90" s="4"/>
    </row>
    <row r="91" spans="1:126" s="26" customFormat="1" ht="30" x14ac:dyDescent="0.25">
      <c r="A91" s="2"/>
      <c r="B91" s="106"/>
      <c r="C91" s="16" t="s">
        <v>185</v>
      </c>
      <c r="D91" s="74" t="s">
        <v>186</v>
      </c>
      <c r="E91" s="11"/>
      <c r="F91" s="11"/>
      <c r="G91" s="11"/>
      <c r="H91" s="11"/>
      <c r="I91" s="11"/>
      <c r="J91" s="11"/>
      <c r="K91" s="11"/>
      <c r="L91" s="11"/>
      <c r="M91" s="12" t="s">
        <v>38</v>
      </c>
      <c r="N91" s="13" t="s">
        <v>187</v>
      </c>
      <c r="O91" s="4"/>
      <c r="P91" s="4"/>
      <c r="Q91" s="4"/>
      <c r="R91" s="4"/>
      <c r="S91" s="4"/>
      <c r="T91" s="4"/>
      <c r="U91" s="4"/>
      <c r="V91" s="4"/>
      <c r="W91" s="64" t="s">
        <v>188</v>
      </c>
      <c r="X91" s="64" t="s">
        <v>186</v>
      </c>
      <c r="Y91" s="64" t="s">
        <v>189</v>
      </c>
      <c r="Z91" s="64" t="s">
        <v>190</v>
      </c>
      <c r="AA91" s="4"/>
      <c r="AB91" s="117">
        <v>0.2</v>
      </c>
      <c r="AC91" s="115">
        <f>HLOOKUP(D91,W91:Z92,2,0)</f>
        <v>5</v>
      </c>
      <c r="AD91" s="71"/>
      <c r="AE91" s="71"/>
      <c r="AF91" s="71"/>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row>
    <row r="92" spans="1:126" s="5" customFormat="1" ht="15" x14ac:dyDescent="0.25">
      <c r="A92" s="2"/>
      <c r="B92" s="106"/>
      <c r="C92" s="16"/>
      <c r="D92" s="64"/>
      <c r="E92" s="11"/>
      <c r="F92" s="11"/>
      <c r="G92" s="11"/>
      <c r="H92" s="11"/>
      <c r="I92" s="11"/>
      <c r="J92" s="11"/>
      <c r="K92" s="11"/>
      <c r="L92" s="11"/>
      <c r="M92" s="12"/>
      <c r="N92" s="13"/>
      <c r="O92" s="4"/>
      <c r="P92" s="4"/>
      <c r="Q92" s="4"/>
      <c r="R92" s="4"/>
      <c r="S92" s="4"/>
      <c r="T92" s="4"/>
      <c r="V92" s="4"/>
      <c r="W92" s="11">
        <v>0</v>
      </c>
      <c r="X92" s="11">
        <v>5</v>
      </c>
      <c r="Y92" s="11">
        <v>3</v>
      </c>
      <c r="Z92" s="11">
        <v>1</v>
      </c>
      <c r="AA92" s="4"/>
      <c r="AB92" s="117"/>
      <c r="AC92" s="115"/>
      <c r="AD92" s="71"/>
      <c r="AE92" s="71"/>
      <c r="AF92" s="71"/>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row>
    <row r="93" spans="1:126" s="5" customFormat="1" ht="45" x14ac:dyDescent="0.25">
      <c r="A93" s="2"/>
      <c r="B93" s="106"/>
      <c r="C93" s="16" t="s">
        <v>191</v>
      </c>
      <c r="D93" s="74" t="s">
        <v>58</v>
      </c>
      <c r="E93" s="11"/>
      <c r="F93" s="11"/>
      <c r="G93" s="11"/>
      <c r="H93" s="11"/>
      <c r="I93" s="11"/>
      <c r="J93" s="11"/>
      <c r="K93" s="11"/>
      <c r="L93" s="11"/>
      <c r="M93" s="12" t="s">
        <v>32</v>
      </c>
      <c r="N93" s="13" t="s">
        <v>192</v>
      </c>
      <c r="O93" s="4"/>
      <c r="P93" s="4"/>
      <c r="Q93" s="4"/>
      <c r="R93" s="4"/>
      <c r="S93" s="4"/>
      <c r="T93" s="4"/>
      <c r="V93" s="4"/>
      <c r="W93" s="64" t="s">
        <v>58</v>
      </c>
      <c r="X93" s="76" t="s">
        <v>3</v>
      </c>
      <c r="Y93" s="4"/>
      <c r="Z93" s="4"/>
      <c r="AA93" s="4"/>
      <c r="AB93" s="117">
        <v>0.2</v>
      </c>
      <c r="AC93" s="115">
        <f>HLOOKUP(D93,W93:X94,2,0)</f>
        <v>5</v>
      </c>
      <c r="AD93" s="71"/>
      <c r="AE93" s="71"/>
      <c r="AF93" s="71"/>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row>
    <row r="94" spans="1:126" s="5" customFormat="1" ht="15" x14ac:dyDescent="0.25">
      <c r="A94" s="2"/>
      <c r="B94" s="106"/>
      <c r="C94" s="16"/>
      <c r="D94" s="64"/>
      <c r="E94" s="11"/>
      <c r="F94" s="11"/>
      <c r="G94" s="81"/>
      <c r="H94" s="11"/>
      <c r="I94" s="11"/>
      <c r="J94" s="11"/>
      <c r="K94" s="11"/>
      <c r="L94" s="11"/>
      <c r="M94" s="12"/>
      <c r="N94" s="13"/>
      <c r="O94" s="4"/>
      <c r="P94" s="4"/>
      <c r="Q94" s="4"/>
      <c r="R94" s="4"/>
      <c r="S94" s="4"/>
      <c r="T94" s="4"/>
      <c r="V94" s="4"/>
      <c r="W94" s="64">
        <v>5</v>
      </c>
      <c r="X94" s="76">
        <v>0</v>
      </c>
      <c r="Y94" s="4"/>
      <c r="Z94" s="4"/>
      <c r="AA94" s="4"/>
      <c r="AB94" s="117"/>
      <c r="AC94" s="115"/>
      <c r="AD94" s="71"/>
      <c r="AE94" s="71"/>
      <c r="AF94" s="71"/>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4"/>
      <c r="BP94" s="4"/>
      <c r="BQ94" s="4"/>
      <c r="BR94" s="4"/>
      <c r="BS94" s="4"/>
      <c r="BT94" s="4"/>
      <c r="BU94" s="4"/>
      <c r="BV94" s="4"/>
      <c r="BW94" s="4"/>
      <c r="BX94" s="4"/>
      <c r="BY94" s="4"/>
      <c r="BZ94" s="4"/>
      <c r="CA94" s="4"/>
      <c r="CB94" s="4"/>
      <c r="CC94" s="4"/>
      <c r="CD94" s="4"/>
      <c r="CE94" s="4"/>
      <c r="CF94" s="4"/>
      <c r="CG94" s="4"/>
      <c r="CH94" s="4"/>
      <c r="CI94" s="4"/>
      <c r="CJ94" s="4"/>
      <c r="CK94" s="4"/>
      <c r="CL94" s="4"/>
      <c r="CM94" s="4"/>
      <c r="CN94" s="4"/>
      <c r="CO94" s="4"/>
      <c r="CP94" s="4"/>
      <c r="CQ94" s="4"/>
      <c r="CR94" s="4"/>
      <c r="CS94" s="4"/>
      <c r="CT94" s="4"/>
      <c r="CU94" s="4"/>
      <c r="CV94" s="4"/>
      <c r="CW94" s="4"/>
      <c r="CX94" s="4"/>
      <c r="CY94" s="4"/>
      <c r="CZ94" s="4"/>
      <c r="DA94" s="4"/>
      <c r="DB94" s="4"/>
      <c r="DC94" s="4"/>
      <c r="DD94" s="4"/>
      <c r="DE94" s="4"/>
      <c r="DF94" s="4"/>
      <c r="DG94" s="4"/>
      <c r="DH94" s="4"/>
      <c r="DI94" s="4"/>
      <c r="DJ94" s="4"/>
      <c r="DK94" s="4"/>
      <c r="DL94" s="4"/>
      <c r="DM94" s="4"/>
      <c r="DN94" s="4"/>
      <c r="DO94" s="4"/>
      <c r="DP94" s="4"/>
      <c r="DQ94" s="4"/>
      <c r="DR94" s="4"/>
      <c r="DS94" s="4"/>
      <c r="DT94" s="4"/>
      <c r="DU94" s="4"/>
      <c r="DV94" s="4"/>
    </row>
    <row r="95" spans="1:126" s="5" customFormat="1" ht="30" x14ac:dyDescent="0.25">
      <c r="A95" s="2"/>
      <c r="B95" s="106"/>
      <c r="C95" s="14" t="s">
        <v>43</v>
      </c>
      <c r="D95" s="74" t="s">
        <v>58</v>
      </c>
      <c r="E95" s="11"/>
      <c r="F95" s="11"/>
      <c r="G95" s="11"/>
      <c r="H95" s="11"/>
      <c r="I95" s="11"/>
      <c r="J95" s="11"/>
      <c r="K95" s="11"/>
      <c r="L95" s="11"/>
      <c r="M95" s="12" t="s">
        <v>45</v>
      </c>
      <c r="N95" s="13" t="s">
        <v>46</v>
      </c>
      <c r="O95" s="4"/>
      <c r="P95" s="4"/>
      <c r="Q95" s="4"/>
      <c r="R95" s="4"/>
      <c r="S95" s="4"/>
      <c r="T95" s="4"/>
      <c r="V95" s="4"/>
      <c r="W95" s="64" t="s">
        <v>58</v>
      </c>
      <c r="X95" s="76" t="s">
        <v>3</v>
      </c>
      <c r="Y95" s="4"/>
      <c r="Z95" s="4"/>
      <c r="AA95" s="4"/>
      <c r="AB95" s="117">
        <v>0.2</v>
      </c>
      <c r="AC95" s="115">
        <f>HLOOKUP(D95,W95:X96,2,0)</f>
        <v>5</v>
      </c>
      <c r="AD95" s="71"/>
      <c r="AE95" s="71"/>
      <c r="AF95" s="71"/>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row>
    <row r="96" spans="1:126" s="5" customFormat="1" ht="15.75" thickBot="1" x14ac:dyDescent="0.3">
      <c r="A96" s="2"/>
      <c r="B96" s="106"/>
      <c r="C96" s="17"/>
      <c r="D96" s="66"/>
      <c r="E96" s="18"/>
      <c r="F96" s="18"/>
      <c r="G96" s="18"/>
      <c r="H96" s="18"/>
      <c r="I96" s="18"/>
      <c r="J96" s="18"/>
      <c r="K96" s="18"/>
      <c r="L96" s="18"/>
      <c r="M96" s="19"/>
      <c r="N96" s="20"/>
      <c r="O96" s="4"/>
      <c r="P96" s="4"/>
      <c r="Q96" s="4"/>
      <c r="R96" s="4"/>
      <c r="S96" s="4"/>
      <c r="T96" s="4"/>
      <c r="V96" s="4"/>
      <c r="W96" s="64">
        <v>5</v>
      </c>
      <c r="X96" s="76">
        <v>0</v>
      </c>
      <c r="Y96" s="4"/>
      <c r="Z96" s="4"/>
      <c r="AA96" s="4"/>
      <c r="AB96" s="118"/>
      <c r="AC96" s="116"/>
      <c r="AD96" s="71"/>
      <c r="AE96" s="71"/>
      <c r="AF96" s="71"/>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row>
    <row r="97" spans="1:43" s="5" customFormat="1" ht="27" thickBot="1" x14ac:dyDescent="0.3">
      <c r="A97" s="2"/>
      <c r="B97" s="107"/>
      <c r="C97" s="108" t="s">
        <v>48</v>
      </c>
      <c r="D97" s="109"/>
      <c r="E97" s="109"/>
      <c r="F97" s="109"/>
      <c r="G97" s="109"/>
      <c r="H97" s="109"/>
      <c r="I97" s="109"/>
      <c r="J97" s="109"/>
      <c r="K97" s="109"/>
      <c r="L97" s="109"/>
      <c r="M97" s="109"/>
      <c r="N97" s="109"/>
      <c r="O97" s="4"/>
      <c r="P97" s="4"/>
      <c r="Q97" s="4"/>
      <c r="R97" s="4"/>
      <c r="S97" s="4"/>
      <c r="T97" s="4"/>
      <c r="V97" s="70"/>
      <c r="W97" s="4"/>
      <c r="X97" s="4"/>
      <c r="Y97" s="4"/>
      <c r="Z97" s="4"/>
      <c r="AA97" s="4"/>
      <c r="AB97" s="110">
        <f>AB87*AC87+AB89*AC89+AB91*AC91+AB93*AC93+AB95*AC95</f>
        <v>5</v>
      </c>
      <c r="AC97" s="111"/>
      <c r="AD97" s="71"/>
      <c r="AE97" s="71"/>
      <c r="AF97" s="71"/>
      <c r="AG97" s="4"/>
      <c r="AH97" s="4"/>
      <c r="AI97" s="4"/>
      <c r="AJ97" s="4"/>
      <c r="AK97" s="4"/>
      <c r="AL97" s="4"/>
      <c r="AM97" s="4"/>
      <c r="AN97" s="4"/>
      <c r="AO97" s="4"/>
      <c r="AP97" s="4"/>
      <c r="AQ97" s="4"/>
    </row>
    <row r="98" spans="1:43" s="5" customFormat="1" ht="90" x14ac:dyDescent="0.25">
      <c r="A98" s="2"/>
      <c r="B98" s="105" t="s">
        <v>193</v>
      </c>
      <c r="C98" s="27" t="s">
        <v>130</v>
      </c>
      <c r="D98" s="48" t="s">
        <v>194</v>
      </c>
      <c r="E98" s="28" t="s">
        <v>195</v>
      </c>
      <c r="F98" s="28" t="s">
        <v>196</v>
      </c>
      <c r="G98" s="22" t="s">
        <v>197</v>
      </c>
      <c r="H98" s="22" t="s">
        <v>198</v>
      </c>
      <c r="I98" s="22"/>
      <c r="J98" s="22"/>
      <c r="K98" s="22"/>
      <c r="L98" s="22"/>
      <c r="M98" s="23" t="s">
        <v>20</v>
      </c>
      <c r="N98" s="25" t="s">
        <v>199</v>
      </c>
      <c r="AB98" s="120">
        <v>0.2</v>
      </c>
      <c r="AC98" s="119">
        <f>AF99</f>
        <v>5</v>
      </c>
      <c r="AD98" s="98" t="s">
        <v>22</v>
      </c>
      <c r="AE98" s="65" t="s">
        <v>23</v>
      </c>
      <c r="AF98" s="65" t="s">
        <v>24</v>
      </c>
    </row>
    <row r="99" spans="1:43" s="5" customFormat="1" ht="15" x14ac:dyDescent="0.25">
      <c r="A99" s="2"/>
      <c r="B99" s="106"/>
      <c r="C99" s="10"/>
      <c r="D99" s="74"/>
      <c r="E99" s="73"/>
      <c r="F99" s="73"/>
      <c r="G99" s="73"/>
      <c r="H99" s="73"/>
      <c r="I99" s="11"/>
      <c r="J99" s="11"/>
      <c r="K99" s="11"/>
      <c r="L99" s="11"/>
      <c r="M99" s="12"/>
      <c r="N99" s="13"/>
      <c r="O99" s="26" t="b">
        <v>1</v>
      </c>
      <c r="P99" s="26" t="b">
        <v>1</v>
      </c>
      <c r="Q99" s="26" t="b">
        <v>1</v>
      </c>
      <c r="R99" s="26" t="b">
        <v>1</v>
      </c>
      <c r="S99" s="26" t="b">
        <v>1</v>
      </c>
      <c r="T99" s="4"/>
      <c r="V99" s="4"/>
      <c r="W99" s="4"/>
      <c r="X99" s="4"/>
      <c r="Y99" s="4"/>
      <c r="Z99" s="4"/>
      <c r="AA99" s="4"/>
      <c r="AB99" s="117"/>
      <c r="AC99" s="115"/>
      <c r="AD99" s="98">
        <f>COUNTIF(O99:Q99, "TRUE")</f>
        <v>3</v>
      </c>
      <c r="AE99" s="65">
        <f>COUNTIF(R99:S99, "TRUE")</f>
        <v>2</v>
      </c>
      <c r="AF99" s="77">
        <f>IF(AD99=3,3,0)+IF(AE99=1,1,IF(AE99&gt;1,2))</f>
        <v>5</v>
      </c>
      <c r="AG99" s="4"/>
      <c r="AH99" s="4"/>
      <c r="AI99" s="4"/>
      <c r="AJ99" s="4"/>
      <c r="AK99" s="4"/>
      <c r="AL99" s="4"/>
      <c r="AM99" s="4"/>
      <c r="AN99" s="4"/>
      <c r="AO99" s="4"/>
      <c r="AP99" s="4"/>
      <c r="AQ99" s="4"/>
    </row>
    <row r="100" spans="1:43" s="5" customFormat="1" ht="60" x14ac:dyDescent="0.25">
      <c r="A100" s="2"/>
      <c r="B100" s="106"/>
      <c r="C100" s="14" t="s">
        <v>200</v>
      </c>
      <c r="D100" s="74" t="s">
        <v>58</v>
      </c>
      <c r="E100" s="11"/>
      <c r="F100" s="11"/>
      <c r="G100" s="11"/>
      <c r="H100" s="11"/>
      <c r="I100" s="11"/>
      <c r="J100" s="11"/>
      <c r="K100" s="11"/>
      <c r="L100" s="11"/>
      <c r="M100" s="12" t="s">
        <v>59</v>
      </c>
      <c r="N100" s="29" t="s">
        <v>201</v>
      </c>
      <c r="W100" s="64" t="s">
        <v>58</v>
      </c>
      <c r="X100" s="76" t="s">
        <v>3</v>
      </c>
      <c r="AB100" s="117">
        <v>0.2</v>
      </c>
      <c r="AC100" s="115">
        <f>HLOOKUP(D100,W100:X101,2,0)</f>
        <v>5</v>
      </c>
      <c r="AD100" s="72"/>
      <c r="AE100" s="72"/>
      <c r="AF100" s="72"/>
    </row>
    <row r="101" spans="1:43" s="5" customFormat="1" ht="15" x14ac:dyDescent="0.25">
      <c r="A101" s="2"/>
      <c r="B101" s="106"/>
      <c r="C101" s="10"/>
      <c r="D101" s="64"/>
      <c r="E101" s="11"/>
      <c r="F101" s="11"/>
      <c r="G101" s="11"/>
      <c r="H101" s="11"/>
      <c r="I101" s="11"/>
      <c r="J101" s="11"/>
      <c r="K101" s="11"/>
      <c r="L101" s="11"/>
      <c r="M101" s="12"/>
      <c r="N101" s="13"/>
      <c r="W101" s="64">
        <v>5</v>
      </c>
      <c r="X101" s="76">
        <v>0</v>
      </c>
      <c r="AB101" s="117"/>
      <c r="AC101" s="115"/>
      <c r="AD101" s="72"/>
      <c r="AE101" s="72"/>
      <c r="AF101" s="72"/>
    </row>
    <row r="102" spans="1:43" s="5" customFormat="1" ht="30" x14ac:dyDescent="0.25">
      <c r="A102" s="2"/>
      <c r="B102" s="106"/>
      <c r="C102" s="10" t="s">
        <v>202</v>
      </c>
      <c r="D102" s="74" t="s">
        <v>58</v>
      </c>
      <c r="E102" s="11"/>
      <c r="F102" s="11"/>
      <c r="G102" s="11"/>
      <c r="H102" s="11"/>
      <c r="I102" s="11"/>
      <c r="J102" s="11"/>
      <c r="K102" s="11"/>
      <c r="L102" s="11"/>
      <c r="M102" s="12" t="s">
        <v>38</v>
      </c>
      <c r="N102" s="13" t="s">
        <v>203</v>
      </c>
      <c r="W102" s="64" t="s">
        <v>58</v>
      </c>
      <c r="X102" s="76" t="s">
        <v>3</v>
      </c>
      <c r="AB102" s="117">
        <v>0.2</v>
      </c>
      <c r="AC102" s="115">
        <f>HLOOKUP(D102,W102:X103,2,0)</f>
        <v>5</v>
      </c>
      <c r="AD102" s="72"/>
      <c r="AE102" s="72"/>
      <c r="AF102" s="72"/>
    </row>
    <row r="103" spans="1:43" s="5" customFormat="1" ht="15" x14ac:dyDescent="0.25">
      <c r="A103" s="2"/>
      <c r="B103" s="106"/>
      <c r="C103" s="10"/>
      <c r="D103" s="64"/>
      <c r="E103" s="11"/>
      <c r="F103" s="11"/>
      <c r="G103" s="11"/>
      <c r="H103" s="11"/>
      <c r="I103" s="11"/>
      <c r="J103" s="11"/>
      <c r="K103" s="11"/>
      <c r="L103" s="11"/>
      <c r="M103" s="12"/>
      <c r="N103" s="13"/>
      <c r="W103" s="64">
        <v>5</v>
      </c>
      <c r="X103" s="76">
        <v>0</v>
      </c>
      <c r="AB103" s="117"/>
      <c r="AC103" s="115"/>
      <c r="AD103" s="72"/>
      <c r="AE103" s="72"/>
      <c r="AF103" s="72"/>
    </row>
    <row r="104" spans="1:43" s="5" customFormat="1" ht="45" x14ac:dyDescent="0.25">
      <c r="A104" s="2"/>
      <c r="B104" s="106"/>
      <c r="C104" s="10" t="s">
        <v>204</v>
      </c>
      <c r="D104" s="74" t="s">
        <v>205</v>
      </c>
      <c r="E104" s="11"/>
      <c r="F104" s="12"/>
      <c r="G104" s="11"/>
      <c r="H104" s="12"/>
      <c r="I104" s="12"/>
      <c r="J104" s="11"/>
      <c r="K104" s="11"/>
      <c r="L104" s="11"/>
      <c r="M104" s="11" t="s">
        <v>32</v>
      </c>
      <c r="N104" s="13" t="s">
        <v>206</v>
      </c>
      <c r="W104" s="11" t="s">
        <v>205</v>
      </c>
      <c r="X104" s="11" t="s">
        <v>207</v>
      </c>
      <c r="Y104" s="12" t="s">
        <v>208</v>
      </c>
      <c r="Z104" s="11" t="s">
        <v>209</v>
      </c>
      <c r="AB104" s="117">
        <v>0.2</v>
      </c>
      <c r="AC104" s="115">
        <f>HLOOKUP(D104,W104:Z105,2,0)</f>
        <v>5</v>
      </c>
      <c r="AD104" s="72"/>
      <c r="AE104" s="72"/>
      <c r="AF104" s="72"/>
    </row>
    <row r="105" spans="1:43" s="5" customFormat="1" ht="15" x14ac:dyDescent="0.25">
      <c r="A105" s="2"/>
      <c r="B105" s="106"/>
      <c r="C105" s="16"/>
      <c r="D105" s="64"/>
      <c r="E105" s="11"/>
      <c r="F105" s="81"/>
      <c r="G105" s="11"/>
      <c r="H105" s="11"/>
      <c r="I105" s="11"/>
      <c r="J105" s="11"/>
      <c r="K105" s="11"/>
      <c r="L105" s="11"/>
      <c r="M105" s="12"/>
      <c r="N105" s="13"/>
      <c r="W105" s="11">
        <v>5</v>
      </c>
      <c r="X105" s="11">
        <v>5</v>
      </c>
      <c r="Y105" s="11">
        <v>5</v>
      </c>
      <c r="Z105" s="11">
        <v>0</v>
      </c>
      <c r="AB105" s="117"/>
      <c r="AC105" s="115"/>
      <c r="AD105" s="72"/>
      <c r="AE105" s="72"/>
      <c r="AF105" s="72"/>
    </row>
    <row r="106" spans="1:43" s="5" customFormat="1" ht="45" x14ac:dyDescent="0.25">
      <c r="A106" s="2"/>
      <c r="B106" s="106"/>
      <c r="C106" s="14" t="s">
        <v>149</v>
      </c>
      <c r="D106" s="74" t="s">
        <v>58</v>
      </c>
      <c r="E106" s="11"/>
      <c r="F106" s="40"/>
      <c r="G106" s="11"/>
      <c r="H106" s="11"/>
      <c r="I106" s="11"/>
      <c r="J106" s="11"/>
      <c r="K106" s="11"/>
      <c r="L106" s="11"/>
      <c r="M106" s="12" t="s">
        <v>45</v>
      </c>
      <c r="N106" s="13" t="s">
        <v>163</v>
      </c>
      <c r="W106" s="64" t="s">
        <v>58</v>
      </c>
      <c r="X106" s="76" t="s">
        <v>3</v>
      </c>
      <c r="AB106" s="117">
        <v>0.2</v>
      </c>
      <c r="AC106" s="115">
        <f>HLOOKUP(D106,W106:X107,2,0)</f>
        <v>5</v>
      </c>
      <c r="AD106" s="72"/>
      <c r="AE106" s="72"/>
      <c r="AF106" s="72"/>
    </row>
    <row r="107" spans="1:43" s="5" customFormat="1" ht="15.75" thickBot="1" x14ac:dyDescent="0.3">
      <c r="A107" s="2"/>
      <c r="B107" s="106"/>
      <c r="C107" s="17"/>
      <c r="D107" s="66"/>
      <c r="E107" s="18"/>
      <c r="F107" s="18"/>
      <c r="G107" s="18"/>
      <c r="H107" s="18"/>
      <c r="I107" s="18"/>
      <c r="J107" s="18"/>
      <c r="K107" s="18"/>
      <c r="L107" s="18"/>
      <c r="M107" s="19"/>
      <c r="N107" s="20"/>
      <c r="W107" s="64">
        <v>5</v>
      </c>
      <c r="X107" s="76">
        <v>0</v>
      </c>
      <c r="AB107" s="118"/>
      <c r="AC107" s="116"/>
      <c r="AD107" s="72"/>
      <c r="AE107" s="72"/>
      <c r="AF107" s="72"/>
    </row>
    <row r="108" spans="1:43" s="5" customFormat="1" ht="27" thickBot="1" x14ac:dyDescent="0.3">
      <c r="A108" s="2"/>
      <c r="B108" s="107"/>
      <c r="C108" s="108" t="s">
        <v>48</v>
      </c>
      <c r="D108" s="109"/>
      <c r="E108" s="109"/>
      <c r="F108" s="109"/>
      <c r="G108" s="109"/>
      <c r="H108" s="109"/>
      <c r="I108" s="109"/>
      <c r="J108" s="109"/>
      <c r="K108" s="109"/>
      <c r="L108" s="109"/>
      <c r="M108" s="109"/>
      <c r="N108" s="109"/>
      <c r="O108" s="4"/>
      <c r="P108" s="4"/>
      <c r="Q108" s="4"/>
      <c r="R108" s="4"/>
      <c r="S108" s="4"/>
      <c r="T108" s="4"/>
      <c r="V108" s="70"/>
      <c r="W108" s="4"/>
      <c r="X108" s="4"/>
      <c r="Y108" s="4"/>
      <c r="Z108" s="4"/>
      <c r="AA108" s="4"/>
      <c r="AB108" s="110">
        <f>AB98*AC98+AB100*AC100+AB102*AC102+AB104*AC104+AB106*AC106</f>
        <v>5</v>
      </c>
      <c r="AC108" s="111"/>
      <c r="AD108" s="71"/>
      <c r="AE108" s="71"/>
      <c r="AF108" s="71"/>
      <c r="AG108" s="4"/>
      <c r="AH108" s="4"/>
      <c r="AI108" s="4"/>
      <c r="AJ108" s="4"/>
      <c r="AK108" s="4"/>
      <c r="AL108" s="4"/>
      <c r="AM108" s="4"/>
      <c r="AN108" s="4"/>
      <c r="AO108" s="4"/>
      <c r="AP108" s="4"/>
      <c r="AQ108" s="4"/>
    </row>
    <row r="109" spans="1:43" s="4" customFormat="1" ht="60" x14ac:dyDescent="0.25">
      <c r="A109" s="2"/>
      <c r="B109" s="112" t="s">
        <v>210</v>
      </c>
      <c r="C109" s="21" t="s">
        <v>130</v>
      </c>
      <c r="D109" s="48" t="s">
        <v>211</v>
      </c>
      <c r="E109" s="34" t="s">
        <v>212</v>
      </c>
      <c r="F109" s="28" t="s">
        <v>213</v>
      </c>
      <c r="G109" s="41" t="s">
        <v>214</v>
      </c>
      <c r="H109" s="23" t="s">
        <v>215</v>
      </c>
      <c r="I109" s="22" t="s">
        <v>216</v>
      </c>
      <c r="J109" s="22" t="s">
        <v>217</v>
      </c>
      <c r="K109" s="22" t="s">
        <v>218</v>
      </c>
      <c r="L109" s="22" t="s">
        <v>219</v>
      </c>
      <c r="M109" s="38" t="s">
        <v>20</v>
      </c>
      <c r="N109" s="25" t="s">
        <v>220</v>
      </c>
      <c r="AB109" s="120">
        <v>0.2</v>
      </c>
      <c r="AC109" s="119">
        <f>AF110</f>
        <v>5</v>
      </c>
      <c r="AD109" s="98" t="s">
        <v>22</v>
      </c>
      <c r="AE109" s="65" t="s">
        <v>23</v>
      </c>
      <c r="AF109" s="65" t="s">
        <v>24</v>
      </c>
    </row>
    <row r="110" spans="1:43" s="5" customFormat="1" ht="15" x14ac:dyDescent="0.25">
      <c r="A110" s="2"/>
      <c r="B110" s="113"/>
      <c r="C110" s="10"/>
      <c r="D110" s="74"/>
      <c r="E110" s="73"/>
      <c r="F110" s="73"/>
      <c r="G110" s="73"/>
      <c r="H110" s="73"/>
      <c r="I110" s="73"/>
      <c r="J110" s="73"/>
      <c r="K110" s="73"/>
      <c r="L110" s="73"/>
      <c r="M110" s="12"/>
      <c r="N110" s="13"/>
      <c r="O110" s="26" t="b">
        <v>1</v>
      </c>
      <c r="P110" s="26" t="b">
        <v>1</v>
      </c>
      <c r="Q110" s="26" t="b">
        <v>1</v>
      </c>
      <c r="R110" s="26" t="b">
        <v>1</v>
      </c>
      <c r="S110" s="26" t="b">
        <v>1</v>
      </c>
      <c r="T110" s="26" t="b">
        <v>1</v>
      </c>
      <c r="U110" s="26" t="b">
        <v>1</v>
      </c>
      <c r="V110" s="26" t="b">
        <v>1</v>
      </c>
      <c r="W110" s="26" t="b">
        <v>0</v>
      </c>
      <c r="X110" s="4"/>
      <c r="Y110" s="4"/>
      <c r="Z110" s="4"/>
      <c r="AA110" s="4"/>
      <c r="AB110" s="117"/>
      <c r="AC110" s="115"/>
      <c r="AD110" s="98">
        <f>COUNTIF(O110:R110, "TRUE")</f>
        <v>4</v>
      </c>
      <c r="AE110" s="65">
        <f>COUNTIF(S110:W110, "TRUE")</f>
        <v>4</v>
      </c>
      <c r="AF110" s="77">
        <f>IF(AD110=4,3,0)+IF(AE110=1,1,IF(AE110&gt;1,2))</f>
        <v>5</v>
      </c>
      <c r="AG110" s="4"/>
      <c r="AH110" s="4"/>
      <c r="AI110" s="4"/>
      <c r="AJ110" s="4"/>
      <c r="AK110" s="4"/>
      <c r="AL110" s="4"/>
      <c r="AM110" s="4"/>
      <c r="AN110" s="4"/>
      <c r="AO110" s="4"/>
      <c r="AP110" s="4"/>
      <c r="AQ110" s="4"/>
    </row>
    <row r="111" spans="1:43" s="5" customFormat="1" ht="45" x14ac:dyDescent="0.25">
      <c r="A111" s="2"/>
      <c r="B111" s="113"/>
      <c r="C111" s="42" t="s">
        <v>221</v>
      </c>
      <c r="D111" s="74" t="s">
        <v>222</v>
      </c>
      <c r="E111" s="11"/>
      <c r="F111" s="11"/>
      <c r="G111" s="11"/>
      <c r="H111" s="40"/>
      <c r="I111" s="40"/>
      <c r="J111" s="40"/>
      <c r="K111" s="40"/>
      <c r="L111" s="40"/>
      <c r="M111" s="36" t="s">
        <v>32</v>
      </c>
      <c r="N111" s="37" t="s">
        <v>223</v>
      </c>
      <c r="W111" s="64" t="s">
        <v>224</v>
      </c>
      <c r="X111" s="64" t="s">
        <v>225</v>
      </c>
      <c r="Y111" s="64" t="s">
        <v>226</v>
      </c>
      <c r="Z111" s="64" t="s">
        <v>222</v>
      </c>
      <c r="AB111" s="117">
        <v>0.2</v>
      </c>
      <c r="AC111" s="115">
        <f>HLOOKUP(D111,W111:Z112,2,0)</f>
        <v>5</v>
      </c>
      <c r="AD111" s="72"/>
      <c r="AE111" s="72"/>
      <c r="AF111" s="72"/>
    </row>
    <row r="112" spans="1:43" s="5" customFormat="1" ht="15" x14ac:dyDescent="0.25">
      <c r="A112" s="2"/>
      <c r="B112" s="113"/>
      <c r="C112" s="10"/>
      <c r="D112" s="64"/>
      <c r="E112" s="11"/>
      <c r="F112" s="11"/>
      <c r="G112" s="11"/>
      <c r="H112" s="40"/>
      <c r="I112" s="40"/>
      <c r="J112" s="40"/>
      <c r="K112" s="40"/>
      <c r="L112" s="40"/>
      <c r="M112" s="36"/>
      <c r="N112" s="37"/>
      <c r="W112" s="11">
        <v>0</v>
      </c>
      <c r="X112" s="11">
        <v>1</v>
      </c>
      <c r="Y112" s="11">
        <v>3</v>
      </c>
      <c r="Z112" s="11">
        <v>5</v>
      </c>
      <c r="AB112" s="117"/>
      <c r="AC112" s="115"/>
      <c r="AD112" s="72"/>
      <c r="AE112" s="72"/>
      <c r="AF112" s="72"/>
    </row>
    <row r="113" spans="1:126" s="5" customFormat="1" ht="75" x14ac:dyDescent="0.25">
      <c r="A113" s="2"/>
      <c r="B113" s="113"/>
      <c r="C113" s="42" t="s">
        <v>227</v>
      </c>
      <c r="D113" s="74" t="s">
        <v>58</v>
      </c>
      <c r="E113" s="11"/>
      <c r="F113" s="40"/>
      <c r="G113" s="40"/>
      <c r="H113" s="40"/>
      <c r="I113" s="40"/>
      <c r="J113" s="40"/>
      <c r="K113" s="40"/>
      <c r="L113" s="40"/>
      <c r="M113" s="36" t="s">
        <v>38</v>
      </c>
      <c r="N113" s="37" t="s">
        <v>228</v>
      </c>
      <c r="W113" s="64" t="s">
        <v>58</v>
      </c>
      <c r="X113" s="76" t="s">
        <v>3</v>
      </c>
      <c r="AB113" s="117">
        <v>0.2</v>
      </c>
      <c r="AC113" s="115">
        <f>HLOOKUP(D113,W113:X114,2,0)</f>
        <v>5</v>
      </c>
      <c r="AD113" s="72"/>
      <c r="AE113" s="72"/>
      <c r="AF113" s="72"/>
    </row>
    <row r="114" spans="1:126" s="5" customFormat="1" ht="15" x14ac:dyDescent="0.25">
      <c r="A114" s="2"/>
      <c r="B114" s="113"/>
      <c r="C114" s="42"/>
      <c r="D114" s="64"/>
      <c r="E114" s="11"/>
      <c r="F114" s="40"/>
      <c r="G114" s="40"/>
      <c r="H114" s="40"/>
      <c r="I114" s="40"/>
      <c r="J114" s="40"/>
      <c r="K114" s="40"/>
      <c r="L114" s="40"/>
      <c r="M114" s="36"/>
      <c r="N114" s="37"/>
      <c r="W114" s="64">
        <v>5</v>
      </c>
      <c r="X114" s="76">
        <v>0</v>
      </c>
      <c r="AB114" s="117"/>
      <c r="AC114" s="115"/>
      <c r="AD114" s="72"/>
      <c r="AE114" s="72"/>
      <c r="AF114" s="72"/>
    </row>
    <row r="115" spans="1:126" s="5" customFormat="1" ht="60" x14ac:dyDescent="0.25">
      <c r="A115" s="2"/>
      <c r="B115" s="113"/>
      <c r="C115" s="16" t="s">
        <v>143</v>
      </c>
      <c r="D115" s="74" t="s">
        <v>58</v>
      </c>
      <c r="E115" s="11"/>
      <c r="F115" s="11"/>
      <c r="G115" s="11"/>
      <c r="H115" s="11"/>
      <c r="I115" s="11"/>
      <c r="J115" s="11"/>
      <c r="K115" s="11"/>
      <c r="L115" s="11"/>
      <c r="M115" s="12" t="s">
        <v>59</v>
      </c>
      <c r="N115" s="15" t="s">
        <v>229</v>
      </c>
      <c r="W115" s="64" t="s">
        <v>58</v>
      </c>
      <c r="X115" s="76" t="s">
        <v>3</v>
      </c>
      <c r="AB115" s="117">
        <v>0.2</v>
      </c>
      <c r="AC115" s="115">
        <f>HLOOKUP(D115,W115:X116,2,0)</f>
        <v>5</v>
      </c>
      <c r="AD115" s="72"/>
      <c r="AE115" s="72"/>
      <c r="AF115" s="72"/>
    </row>
    <row r="116" spans="1:126" s="5" customFormat="1" ht="15" x14ac:dyDescent="0.25">
      <c r="A116" s="2"/>
      <c r="B116" s="113"/>
      <c r="C116" s="16"/>
      <c r="D116" s="64"/>
      <c r="E116" s="11"/>
      <c r="F116" s="11"/>
      <c r="G116" s="81"/>
      <c r="H116" s="11"/>
      <c r="I116" s="11"/>
      <c r="J116" s="11"/>
      <c r="K116" s="11"/>
      <c r="L116" s="11"/>
      <c r="M116" s="12"/>
      <c r="N116" s="13"/>
      <c r="W116" s="64">
        <v>5</v>
      </c>
      <c r="X116" s="76">
        <v>0</v>
      </c>
      <c r="AB116" s="117"/>
      <c r="AC116" s="115"/>
      <c r="AD116" s="72"/>
      <c r="AE116" s="72"/>
      <c r="AF116" s="72"/>
    </row>
    <row r="117" spans="1:126" s="5" customFormat="1" ht="45" x14ac:dyDescent="0.25">
      <c r="A117" s="2"/>
      <c r="B117" s="113"/>
      <c r="C117" s="14" t="s">
        <v>149</v>
      </c>
      <c r="D117" s="74" t="s">
        <v>58</v>
      </c>
      <c r="E117" s="11"/>
      <c r="F117" s="11"/>
      <c r="G117" s="11"/>
      <c r="H117" s="11"/>
      <c r="I117" s="11"/>
      <c r="J117" s="11"/>
      <c r="K117" s="11"/>
      <c r="L117" s="11"/>
      <c r="M117" s="12" t="s">
        <v>45</v>
      </c>
      <c r="N117" s="13" t="s">
        <v>163</v>
      </c>
      <c r="W117" s="64" t="s">
        <v>58</v>
      </c>
      <c r="X117" s="76" t="s">
        <v>3</v>
      </c>
      <c r="AB117" s="117">
        <v>0.2</v>
      </c>
      <c r="AC117" s="115">
        <f>HLOOKUP(D117,W117:X118,2,0)</f>
        <v>5</v>
      </c>
      <c r="AD117" s="72"/>
      <c r="AE117" s="72"/>
      <c r="AF117" s="72"/>
    </row>
    <row r="118" spans="1:126" s="5" customFormat="1" ht="15.75" thickBot="1" x14ac:dyDescent="0.3">
      <c r="A118" s="2"/>
      <c r="B118" s="113"/>
      <c r="C118" s="17"/>
      <c r="D118" s="66"/>
      <c r="E118" s="18"/>
      <c r="F118" s="18"/>
      <c r="G118" s="18"/>
      <c r="H118" s="18"/>
      <c r="I118" s="18"/>
      <c r="J118" s="18"/>
      <c r="K118" s="18"/>
      <c r="L118" s="18"/>
      <c r="M118" s="19"/>
      <c r="N118" s="20"/>
      <c r="W118" s="64">
        <v>5</v>
      </c>
      <c r="X118" s="76">
        <v>0</v>
      </c>
      <c r="AB118" s="118"/>
      <c r="AC118" s="116"/>
      <c r="AD118" s="72"/>
      <c r="AE118" s="72"/>
      <c r="AF118" s="72"/>
    </row>
    <row r="119" spans="1:126" s="5" customFormat="1" ht="27" thickBot="1" x14ac:dyDescent="0.3">
      <c r="A119" s="2"/>
      <c r="B119" s="114"/>
      <c r="C119" s="108" t="s">
        <v>48</v>
      </c>
      <c r="D119" s="109"/>
      <c r="E119" s="109"/>
      <c r="F119" s="109"/>
      <c r="G119" s="109"/>
      <c r="H119" s="109"/>
      <c r="I119" s="109"/>
      <c r="J119" s="109"/>
      <c r="K119" s="109"/>
      <c r="L119" s="109"/>
      <c r="M119" s="109"/>
      <c r="N119" s="109"/>
      <c r="O119" s="4"/>
      <c r="P119" s="4"/>
      <c r="Q119" s="4"/>
      <c r="R119" s="4"/>
      <c r="S119" s="4"/>
      <c r="T119" s="4"/>
      <c r="U119" s="4"/>
      <c r="V119" s="70"/>
      <c r="W119" s="4"/>
      <c r="X119" s="4"/>
      <c r="Y119" s="4"/>
      <c r="Z119" s="4"/>
      <c r="AA119" s="4"/>
      <c r="AB119" s="110">
        <f>AB109*AC109+AB111*AC111+AB113*AC113+AB115*AC115+AB117*AC117</f>
        <v>5</v>
      </c>
      <c r="AC119" s="111"/>
      <c r="AD119" s="71"/>
      <c r="AE119" s="71"/>
      <c r="AF119" s="71"/>
      <c r="AG119" s="4"/>
      <c r="AH119" s="4"/>
      <c r="AI119" s="4"/>
      <c r="AJ119" s="4"/>
      <c r="AK119" s="4"/>
      <c r="AL119" s="4"/>
      <c r="AM119" s="4"/>
      <c r="AN119" s="4"/>
      <c r="AO119" s="4"/>
      <c r="AP119" s="4"/>
      <c r="AQ119" s="4"/>
    </row>
    <row r="120" spans="1:126" s="4" customFormat="1" ht="45" x14ac:dyDescent="0.25">
      <c r="A120" s="2"/>
      <c r="B120" s="112" t="s">
        <v>230</v>
      </c>
      <c r="C120" s="21" t="s">
        <v>130</v>
      </c>
      <c r="D120" s="87" t="s">
        <v>231</v>
      </c>
      <c r="E120" s="28" t="s">
        <v>232</v>
      </c>
      <c r="F120" s="34" t="s">
        <v>233</v>
      </c>
      <c r="G120" s="22" t="s">
        <v>19</v>
      </c>
      <c r="H120" s="44" t="s">
        <v>51</v>
      </c>
      <c r="I120" s="22" t="s">
        <v>167</v>
      </c>
      <c r="J120" s="22" t="s">
        <v>54</v>
      </c>
      <c r="K120" s="22" t="s">
        <v>234</v>
      </c>
      <c r="L120" s="22"/>
      <c r="M120" s="38" t="s">
        <v>20</v>
      </c>
      <c r="N120" s="25" t="s">
        <v>235</v>
      </c>
      <c r="AB120" s="120">
        <v>0.2</v>
      </c>
      <c r="AC120" s="119">
        <f>AF121</f>
        <v>5</v>
      </c>
      <c r="AD120" s="98" t="s">
        <v>22</v>
      </c>
      <c r="AE120" s="65" t="s">
        <v>23</v>
      </c>
      <c r="AF120" s="65" t="s">
        <v>24</v>
      </c>
    </row>
    <row r="121" spans="1:126" s="5" customFormat="1" ht="15" x14ac:dyDescent="0.25">
      <c r="A121" s="2"/>
      <c r="B121" s="113"/>
      <c r="C121" s="10"/>
      <c r="D121" s="74"/>
      <c r="E121" s="73"/>
      <c r="F121" s="73"/>
      <c r="G121" s="73"/>
      <c r="H121" s="73"/>
      <c r="I121" s="73"/>
      <c r="J121" s="73"/>
      <c r="K121" s="73"/>
      <c r="L121" s="11"/>
      <c r="M121" s="12"/>
      <c r="N121" s="13"/>
      <c r="O121" s="26" t="b">
        <v>1</v>
      </c>
      <c r="P121" s="26" t="b">
        <v>1</v>
      </c>
      <c r="Q121" s="26" t="b">
        <v>1</v>
      </c>
      <c r="R121" s="26" t="b">
        <v>1</v>
      </c>
      <c r="S121" s="26" t="b">
        <v>1</v>
      </c>
      <c r="T121" s="26" t="b">
        <v>1</v>
      </c>
      <c r="U121" s="26" t="b">
        <v>1</v>
      </c>
      <c r="V121" s="26" t="b">
        <v>1</v>
      </c>
      <c r="W121" s="4"/>
      <c r="X121" s="4"/>
      <c r="Y121" s="4"/>
      <c r="Z121" s="4"/>
      <c r="AA121" s="4"/>
      <c r="AB121" s="117"/>
      <c r="AC121" s="115"/>
      <c r="AD121" s="98">
        <f>COUNTIF(O121:Q121, "TRUE")</f>
        <v>3</v>
      </c>
      <c r="AE121" s="65">
        <f>COUNTIF(R121:V121, "TRUE")</f>
        <v>5</v>
      </c>
      <c r="AF121" s="77">
        <f>IF(AD121=3,3,0)+IF(AE121=1,1,IF(AE121&gt;1,2))</f>
        <v>5</v>
      </c>
      <c r="AG121" s="4"/>
      <c r="AH121" s="4"/>
      <c r="AI121" s="4"/>
      <c r="AJ121" s="4"/>
      <c r="AK121" s="4"/>
      <c r="AL121" s="4"/>
      <c r="AM121" s="4"/>
      <c r="AN121" s="4"/>
      <c r="AO121" s="4"/>
      <c r="AP121" s="4"/>
      <c r="AQ121" s="4"/>
    </row>
    <row r="122" spans="1:126" s="5" customFormat="1" ht="60" x14ac:dyDescent="0.25">
      <c r="A122" s="2"/>
      <c r="B122" s="113"/>
      <c r="C122" s="16" t="s">
        <v>236</v>
      </c>
      <c r="D122" s="74" t="s">
        <v>58</v>
      </c>
      <c r="E122" s="11"/>
      <c r="F122" s="11"/>
      <c r="G122" s="11"/>
      <c r="H122" s="11"/>
      <c r="I122" s="11"/>
      <c r="J122" s="12"/>
      <c r="K122" s="11"/>
      <c r="L122" s="11"/>
      <c r="M122" s="12" t="s">
        <v>59</v>
      </c>
      <c r="N122" s="13" t="s">
        <v>237</v>
      </c>
      <c r="W122" s="64" t="s">
        <v>58</v>
      </c>
      <c r="X122" s="76" t="s">
        <v>3</v>
      </c>
      <c r="AB122" s="117">
        <v>0.2</v>
      </c>
      <c r="AC122" s="115">
        <f>HLOOKUP(D122,W122:X123,2,0)</f>
        <v>5</v>
      </c>
      <c r="AD122" s="72"/>
      <c r="AE122" s="72"/>
      <c r="AF122" s="72"/>
    </row>
    <row r="123" spans="1:126" s="5" customFormat="1" ht="15" x14ac:dyDescent="0.25">
      <c r="A123" s="2"/>
      <c r="B123" s="113"/>
      <c r="C123" s="16"/>
      <c r="D123" s="64"/>
      <c r="E123" s="11"/>
      <c r="F123" s="11"/>
      <c r="G123" s="11"/>
      <c r="H123" s="11"/>
      <c r="I123" s="11"/>
      <c r="J123" s="11"/>
      <c r="K123" s="11"/>
      <c r="L123" s="11"/>
      <c r="M123" s="12"/>
      <c r="N123" s="13"/>
      <c r="W123" s="64">
        <v>5</v>
      </c>
      <c r="X123" s="76">
        <v>0</v>
      </c>
      <c r="AB123" s="117"/>
      <c r="AC123" s="115"/>
      <c r="AD123" s="72"/>
      <c r="AE123" s="72"/>
      <c r="AF123" s="72"/>
    </row>
    <row r="124" spans="1:126" s="5" customFormat="1" ht="135" x14ac:dyDescent="0.25">
      <c r="A124" s="2"/>
      <c r="B124" s="113"/>
      <c r="C124" s="42" t="s">
        <v>238</v>
      </c>
      <c r="D124" s="84" t="s">
        <v>239</v>
      </c>
      <c r="E124" s="30" t="s">
        <v>240</v>
      </c>
      <c r="F124" s="43" t="s">
        <v>241</v>
      </c>
      <c r="G124" s="40" t="s">
        <v>242</v>
      </c>
      <c r="H124" s="40" t="s">
        <v>243</v>
      </c>
      <c r="I124" s="40" t="s">
        <v>167</v>
      </c>
      <c r="J124" s="12" t="s">
        <v>244</v>
      </c>
      <c r="K124" s="40"/>
      <c r="L124" s="40"/>
      <c r="M124" s="36" t="s">
        <v>32</v>
      </c>
      <c r="N124" s="37" t="s">
        <v>245</v>
      </c>
      <c r="O124" s="4"/>
      <c r="P124" s="4"/>
      <c r="Q124" s="4"/>
      <c r="R124" s="4"/>
      <c r="S124" s="4"/>
      <c r="T124" s="4"/>
      <c r="U124" s="4"/>
      <c r="V124" s="4"/>
      <c r="W124" s="4"/>
      <c r="X124" s="4"/>
      <c r="Y124" s="4"/>
      <c r="Z124" s="4"/>
      <c r="AA124" s="4"/>
      <c r="AB124" s="117">
        <v>0.2</v>
      </c>
      <c r="AC124" s="115">
        <f>AF125</f>
        <v>5</v>
      </c>
      <c r="AD124" s="98" t="s">
        <v>22</v>
      </c>
      <c r="AE124" s="65" t="s">
        <v>23</v>
      </c>
      <c r="AF124" s="65" t="s">
        <v>24</v>
      </c>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c r="BX124" s="4"/>
      <c r="BY124" s="4"/>
      <c r="BZ124" s="4"/>
      <c r="CA124" s="4"/>
      <c r="CB124" s="4"/>
      <c r="CC124" s="4"/>
      <c r="CD124" s="4"/>
      <c r="CE124" s="4"/>
      <c r="CF124" s="4"/>
      <c r="CG124" s="4"/>
      <c r="CH124" s="4"/>
      <c r="CI124" s="4"/>
      <c r="CJ124" s="4"/>
      <c r="CK124" s="4"/>
      <c r="CL124" s="4"/>
      <c r="CM124" s="4"/>
      <c r="CN124" s="4"/>
      <c r="CO124" s="4"/>
      <c r="CP124" s="4"/>
      <c r="CQ124" s="4"/>
      <c r="CR124" s="4"/>
      <c r="CS124" s="4"/>
      <c r="CT124" s="4"/>
      <c r="CU124" s="4"/>
      <c r="CV124" s="4"/>
      <c r="CW124" s="4"/>
      <c r="CX124" s="4"/>
      <c r="CY124" s="4"/>
      <c r="CZ124" s="4"/>
      <c r="DA124" s="4"/>
      <c r="DB124" s="4"/>
      <c r="DC124" s="4"/>
      <c r="DD124" s="4"/>
      <c r="DE124" s="4"/>
      <c r="DF124" s="4"/>
      <c r="DG124" s="4"/>
      <c r="DH124" s="4"/>
      <c r="DI124" s="4"/>
      <c r="DJ124" s="4"/>
      <c r="DK124" s="4"/>
      <c r="DL124" s="4"/>
      <c r="DM124" s="4"/>
      <c r="DN124" s="4"/>
      <c r="DO124" s="4"/>
      <c r="DP124" s="4"/>
      <c r="DQ124" s="4"/>
      <c r="DR124" s="4"/>
      <c r="DS124" s="4"/>
      <c r="DT124" s="4"/>
      <c r="DU124" s="4"/>
      <c r="DV124" s="4"/>
    </row>
    <row r="125" spans="1:126" s="5" customFormat="1" ht="15" x14ac:dyDescent="0.25">
      <c r="A125" s="2"/>
      <c r="B125" s="113"/>
      <c r="C125" s="10"/>
      <c r="D125" s="74"/>
      <c r="E125" s="73"/>
      <c r="F125" s="73"/>
      <c r="G125" s="73"/>
      <c r="H125" s="73"/>
      <c r="I125" s="73"/>
      <c r="J125" s="73"/>
      <c r="K125" s="11"/>
      <c r="L125" s="11"/>
      <c r="M125" s="12"/>
      <c r="N125" s="13"/>
      <c r="O125" s="26" t="b">
        <v>1</v>
      </c>
      <c r="P125" s="26" t="b">
        <v>1</v>
      </c>
      <c r="Q125" s="26" t="b">
        <v>1</v>
      </c>
      <c r="R125" s="26" t="b">
        <v>1</v>
      </c>
      <c r="S125" s="26" t="b">
        <v>1</v>
      </c>
      <c r="T125" s="26" t="b">
        <v>1</v>
      </c>
      <c r="U125" s="26" t="b">
        <v>1</v>
      </c>
      <c r="V125" s="4"/>
      <c r="W125" s="4"/>
      <c r="X125" s="4"/>
      <c r="Y125" s="4"/>
      <c r="Z125" s="4"/>
      <c r="AA125" s="4"/>
      <c r="AB125" s="117"/>
      <c r="AC125" s="115"/>
      <c r="AD125" s="98">
        <f>COUNTIF(O125:Q125, "TRUE")</f>
        <v>3</v>
      </c>
      <c r="AE125" s="65">
        <f>COUNTIF(R125:U125, "TRUE")</f>
        <v>4</v>
      </c>
      <c r="AF125" s="77">
        <f>IF(AD125=3,3,0)+IF(AE125=1,1,IF(AE125&gt;1,2))</f>
        <v>5</v>
      </c>
      <c r="AG125" s="4"/>
      <c r="AH125" s="4"/>
      <c r="AI125" s="4"/>
      <c r="AJ125" s="4"/>
      <c r="AK125" s="4"/>
      <c r="AL125" s="4"/>
      <c r="AM125" s="4"/>
      <c r="AN125" s="4"/>
      <c r="AO125" s="4"/>
      <c r="AP125" s="4"/>
      <c r="AQ125" s="4"/>
    </row>
    <row r="126" spans="1:126" s="5" customFormat="1" ht="75" x14ac:dyDescent="0.25">
      <c r="A126" s="2"/>
      <c r="B126" s="113"/>
      <c r="C126" s="42" t="s">
        <v>246</v>
      </c>
      <c r="D126" s="74" t="s">
        <v>58</v>
      </c>
      <c r="E126" s="11"/>
      <c r="F126" s="40"/>
      <c r="G126" s="40"/>
      <c r="H126" s="40"/>
      <c r="I126" s="40"/>
      <c r="J126" s="40"/>
      <c r="K126" s="40"/>
      <c r="L126" s="40"/>
      <c r="M126" s="36" t="s">
        <v>38</v>
      </c>
      <c r="N126" s="37" t="s">
        <v>247</v>
      </c>
      <c r="O126" s="4"/>
      <c r="P126" s="4"/>
      <c r="Q126" s="4"/>
      <c r="R126" s="4"/>
      <c r="S126" s="4"/>
      <c r="T126" s="4"/>
      <c r="U126" s="4"/>
      <c r="V126" s="4"/>
      <c r="W126" s="64" t="s">
        <v>58</v>
      </c>
      <c r="X126" s="76" t="s">
        <v>3</v>
      </c>
      <c r="Y126" s="4"/>
      <c r="Z126" s="4"/>
      <c r="AA126" s="4"/>
      <c r="AB126" s="117">
        <v>0.2</v>
      </c>
      <c r="AC126" s="115">
        <f>HLOOKUP(D126,W126:X127,2,0)</f>
        <v>5</v>
      </c>
      <c r="AD126" s="71"/>
      <c r="AE126" s="71"/>
      <c r="AF126" s="71"/>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c r="BS126" s="4"/>
      <c r="BT126" s="4"/>
      <c r="BU126" s="4"/>
      <c r="BV126" s="4"/>
      <c r="BW126" s="4"/>
      <c r="BX126" s="4"/>
      <c r="BY126" s="4"/>
      <c r="BZ126" s="4"/>
      <c r="CA126" s="4"/>
      <c r="CB126" s="4"/>
      <c r="CC126" s="4"/>
      <c r="CD126" s="4"/>
      <c r="CE126" s="4"/>
      <c r="CF126" s="4"/>
      <c r="CG126" s="4"/>
      <c r="CH126" s="4"/>
      <c r="CI126" s="4"/>
      <c r="CJ126" s="4"/>
      <c r="CK126" s="4"/>
      <c r="CL126" s="4"/>
      <c r="CM126" s="4"/>
      <c r="CN126" s="4"/>
      <c r="CO126" s="4"/>
      <c r="CP126" s="4"/>
      <c r="CQ126" s="4"/>
      <c r="CR126" s="4"/>
      <c r="CS126" s="4"/>
      <c r="CT126" s="4"/>
      <c r="CU126" s="4"/>
      <c r="CV126" s="4"/>
      <c r="CW126" s="4"/>
      <c r="CX126" s="4"/>
      <c r="CY126" s="4"/>
      <c r="CZ126" s="4"/>
      <c r="DA126" s="4"/>
      <c r="DB126" s="4"/>
      <c r="DC126" s="4"/>
      <c r="DD126" s="4"/>
      <c r="DE126" s="4"/>
      <c r="DF126" s="4"/>
      <c r="DG126" s="4"/>
      <c r="DH126" s="4"/>
      <c r="DI126" s="4"/>
      <c r="DJ126" s="4"/>
      <c r="DK126" s="4"/>
      <c r="DL126" s="4"/>
      <c r="DM126" s="4"/>
      <c r="DN126" s="4"/>
      <c r="DO126" s="4"/>
      <c r="DP126" s="4"/>
      <c r="DQ126" s="4"/>
      <c r="DR126" s="4"/>
      <c r="DS126" s="4"/>
      <c r="DT126" s="4"/>
      <c r="DU126" s="4"/>
      <c r="DV126" s="4"/>
    </row>
    <row r="127" spans="1:126" s="5" customFormat="1" ht="15" x14ac:dyDescent="0.25">
      <c r="A127" s="2"/>
      <c r="B127" s="113"/>
      <c r="C127" s="42"/>
      <c r="D127" s="64"/>
      <c r="E127" s="11"/>
      <c r="F127" s="40"/>
      <c r="G127" s="40"/>
      <c r="H127" s="40"/>
      <c r="I127" s="40"/>
      <c r="J127" s="40"/>
      <c r="K127" s="40"/>
      <c r="L127" s="40"/>
      <c r="M127" s="36"/>
      <c r="N127" s="37"/>
      <c r="O127" s="4"/>
      <c r="P127" s="4"/>
      <c r="Q127" s="4"/>
      <c r="R127" s="4"/>
      <c r="S127" s="4"/>
      <c r="T127" s="4"/>
      <c r="U127" s="4"/>
      <c r="V127" s="4"/>
      <c r="W127" s="64">
        <v>5</v>
      </c>
      <c r="X127" s="76">
        <v>0</v>
      </c>
      <c r="Y127" s="4"/>
      <c r="Z127" s="4"/>
      <c r="AA127" s="4"/>
      <c r="AB127" s="117"/>
      <c r="AC127" s="115"/>
      <c r="AD127" s="71"/>
      <c r="AE127" s="71"/>
      <c r="AF127" s="71"/>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BM127" s="4"/>
      <c r="BN127" s="4"/>
      <c r="BO127" s="4"/>
      <c r="BP127" s="4"/>
      <c r="BQ127" s="4"/>
      <c r="BR127" s="4"/>
      <c r="BS127" s="4"/>
      <c r="BT127" s="4"/>
      <c r="BU127" s="4"/>
      <c r="BV127" s="4"/>
      <c r="BW127" s="4"/>
      <c r="BX127" s="4"/>
      <c r="BY127" s="4"/>
      <c r="BZ127" s="4"/>
      <c r="CA127" s="4"/>
      <c r="CB127" s="4"/>
      <c r="CC127" s="4"/>
      <c r="CD127" s="4"/>
      <c r="CE127" s="4"/>
      <c r="CF127" s="4"/>
      <c r="CG127" s="4"/>
      <c r="CH127" s="4"/>
      <c r="CI127" s="4"/>
      <c r="CJ127" s="4"/>
      <c r="CK127" s="4"/>
      <c r="CL127" s="4"/>
      <c r="CM127" s="4"/>
      <c r="CN127" s="4"/>
      <c r="CO127" s="4"/>
      <c r="CP127" s="4"/>
      <c r="CQ127" s="4"/>
      <c r="CR127" s="4"/>
      <c r="CS127" s="4"/>
      <c r="CT127" s="4"/>
      <c r="CU127" s="4"/>
      <c r="CV127" s="4"/>
      <c r="CW127" s="4"/>
      <c r="CX127" s="4"/>
      <c r="CY127" s="4"/>
      <c r="CZ127" s="4"/>
      <c r="DA127" s="4"/>
      <c r="DB127" s="4"/>
      <c r="DC127" s="4"/>
      <c r="DD127" s="4"/>
      <c r="DE127" s="4"/>
      <c r="DF127" s="4"/>
      <c r="DG127" s="4"/>
      <c r="DH127" s="4"/>
      <c r="DI127" s="4"/>
      <c r="DJ127" s="4"/>
      <c r="DK127" s="4"/>
      <c r="DL127" s="4"/>
      <c r="DM127" s="4"/>
      <c r="DN127" s="4"/>
      <c r="DO127" s="4"/>
      <c r="DP127" s="4"/>
      <c r="DQ127" s="4"/>
      <c r="DR127" s="4"/>
      <c r="DS127" s="4"/>
      <c r="DT127" s="4"/>
      <c r="DU127" s="4"/>
      <c r="DV127" s="4"/>
    </row>
    <row r="128" spans="1:126" s="5" customFormat="1" ht="30" x14ac:dyDescent="0.25">
      <c r="A128" s="2"/>
      <c r="B128" s="113"/>
      <c r="C128" s="14" t="s">
        <v>248</v>
      </c>
      <c r="D128" s="74" t="s">
        <v>58</v>
      </c>
      <c r="E128" s="11"/>
      <c r="F128" s="11"/>
      <c r="G128" s="11"/>
      <c r="H128" s="11"/>
      <c r="I128" s="11"/>
      <c r="J128" s="11"/>
      <c r="K128" s="11"/>
      <c r="L128" s="11"/>
      <c r="M128" s="12" t="s">
        <v>45</v>
      </c>
      <c r="N128" s="13" t="s">
        <v>46</v>
      </c>
      <c r="O128" s="4"/>
      <c r="P128" s="4"/>
      <c r="Q128" s="4"/>
      <c r="R128" s="4"/>
      <c r="S128" s="4"/>
      <c r="T128" s="4"/>
      <c r="U128" s="4"/>
      <c r="V128" s="4"/>
      <c r="W128" s="64" t="s">
        <v>58</v>
      </c>
      <c r="X128" s="76" t="s">
        <v>3</v>
      </c>
      <c r="Y128" s="4"/>
      <c r="Z128" s="4"/>
      <c r="AA128" s="4"/>
      <c r="AB128" s="117">
        <v>0.2</v>
      </c>
      <c r="AC128" s="115">
        <f>HLOOKUP(D128,W128:X129,2,0)</f>
        <v>5</v>
      </c>
      <c r="AD128" s="71"/>
      <c r="AE128" s="71"/>
      <c r="AF128" s="71"/>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c r="BL128" s="4"/>
      <c r="BM128" s="4"/>
      <c r="BN128" s="4"/>
      <c r="BO128" s="4"/>
      <c r="BP128" s="4"/>
      <c r="BQ128" s="4"/>
      <c r="BR128" s="4"/>
      <c r="BS128" s="4"/>
      <c r="BT128" s="4"/>
      <c r="BU128" s="4"/>
      <c r="BV128" s="4"/>
      <c r="BW128" s="4"/>
      <c r="BX128" s="4"/>
      <c r="BY128" s="4"/>
      <c r="BZ128" s="4"/>
      <c r="CA128" s="4"/>
      <c r="CB128" s="4"/>
      <c r="CC128" s="4"/>
      <c r="CD128" s="4"/>
      <c r="CE128" s="4"/>
      <c r="CF128" s="4"/>
      <c r="CG128" s="4"/>
      <c r="CH128" s="4"/>
      <c r="CI128" s="4"/>
      <c r="CJ128" s="4"/>
      <c r="CK128" s="4"/>
      <c r="CL128" s="4"/>
      <c r="CM128" s="4"/>
      <c r="CN128" s="4"/>
      <c r="CO128" s="4"/>
      <c r="CP128" s="4"/>
      <c r="CQ128" s="4"/>
      <c r="CR128" s="4"/>
      <c r="CS128" s="4"/>
      <c r="CT128" s="4"/>
      <c r="CU128" s="4"/>
      <c r="CV128" s="4"/>
      <c r="CW128" s="4"/>
      <c r="CX128" s="4"/>
      <c r="CY128" s="4"/>
      <c r="CZ128" s="4"/>
      <c r="DA128" s="4"/>
      <c r="DB128" s="4"/>
      <c r="DC128" s="4"/>
      <c r="DD128" s="4"/>
      <c r="DE128" s="4"/>
      <c r="DF128" s="4"/>
      <c r="DG128" s="4"/>
      <c r="DH128" s="4"/>
      <c r="DI128" s="4"/>
      <c r="DJ128" s="4"/>
      <c r="DK128" s="4"/>
      <c r="DL128" s="4"/>
      <c r="DM128" s="4"/>
      <c r="DN128" s="4"/>
      <c r="DO128" s="4"/>
      <c r="DP128" s="4"/>
      <c r="DQ128" s="4"/>
      <c r="DR128" s="4"/>
      <c r="DS128" s="4"/>
      <c r="DT128" s="4"/>
      <c r="DU128" s="4"/>
      <c r="DV128" s="4"/>
    </row>
    <row r="129" spans="1:126" s="5" customFormat="1" ht="15.75" thickBot="1" x14ac:dyDescent="0.3">
      <c r="A129" s="2"/>
      <c r="B129" s="113"/>
      <c r="C129" s="17"/>
      <c r="D129" s="66"/>
      <c r="E129" s="18"/>
      <c r="F129" s="18"/>
      <c r="G129" s="18"/>
      <c r="H129" s="18"/>
      <c r="I129" s="18"/>
      <c r="J129" s="18"/>
      <c r="K129" s="18"/>
      <c r="L129" s="18"/>
      <c r="M129" s="19"/>
      <c r="N129" s="20"/>
      <c r="O129" s="4"/>
      <c r="P129" s="4"/>
      <c r="Q129" s="4"/>
      <c r="R129" s="4"/>
      <c r="S129" s="4"/>
      <c r="T129" s="4"/>
      <c r="U129" s="4"/>
      <c r="V129" s="4"/>
      <c r="W129" s="64">
        <v>5</v>
      </c>
      <c r="X129" s="76">
        <v>0</v>
      </c>
      <c r="Y129" s="4"/>
      <c r="Z129" s="4"/>
      <c r="AA129" s="4"/>
      <c r="AB129" s="118"/>
      <c r="AC129" s="116"/>
      <c r="AD129" s="71"/>
      <c r="AE129" s="71"/>
      <c r="AF129" s="71"/>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c r="BL129" s="4"/>
      <c r="BM129" s="4"/>
      <c r="BN129" s="4"/>
      <c r="BO129" s="4"/>
      <c r="BP129" s="4"/>
      <c r="BQ129" s="4"/>
      <c r="BR129" s="4"/>
      <c r="BS129" s="4"/>
      <c r="BT129" s="4"/>
      <c r="BU129" s="4"/>
      <c r="BV129" s="4"/>
      <c r="BW129" s="4"/>
      <c r="BX129" s="4"/>
      <c r="BY129" s="4"/>
      <c r="BZ129" s="4"/>
      <c r="CA129" s="4"/>
      <c r="CB129" s="4"/>
      <c r="CC129" s="4"/>
      <c r="CD129" s="4"/>
      <c r="CE129" s="4"/>
      <c r="CF129" s="4"/>
      <c r="CG129" s="4"/>
      <c r="CH129" s="4"/>
      <c r="CI129" s="4"/>
      <c r="CJ129" s="4"/>
      <c r="CK129" s="4"/>
      <c r="CL129" s="4"/>
      <c r="CM129" s="4"/>
      <c r="CN129" s="4"/>
      <c r="CO129" s="4"/>
      <c r="CP129" s="4"/>
      <c r="CQ129" s="4"/>
      <c r="CR129" s="4"/>
      <c r="CS129" s="4"/>
      <c r="CT129" s="4"/>
      <c r="CU129" s="4"/>
      <c r="CV129" s="4"/>
      <c r="CW129" s="4"/>
      <c r="CX129" s="4"/>
      <c r="CY129" s="4"/>
      <c r="CZ129" s="4"/>
      <c r="DA129" s="4"/>
      <c r="DB129" s="4"/>
      <c r="DC129" s="4"/>
      <c r="DD129" s="4"/>
      <c r="DE129" s="4"/>
      <c r="DF129" s="4"/>
      <c r="DG129" s="4"/>
      <c r="DH129" s="4"/>
      <c r="DI129" s="4"/>
      <c r="DJ129" s="4"/>
      <c r="DK129" s="4"/>
      <c r="DL129" s="4"/>
      <c r="DM129" s="4"/>
      <c r="DN129" s="4"/>
      <c r="DO129" s="4"/>
      <c r="DP129" s="4"/>
      <c r="DQ129" s="4"/>
      <c r="DR129" s="4"/>
      <c r="DS129" s="4"/>
      <c r="DT129" s="4"/>
      <c r="DU129" s="4"/>
      <c r="DV129" s="4"/>
    </row>
    <row r="130" spans="1:126" s="5" customFormat="1" ht="27" thickBot="1" x14ac:dyDescent="0.3">
      <c r="A130" s="2"/>
      <c r="B130" s="114"/>
      <c r="C130" s="108" t="s">
        <v>48</v>
      </c>
      <c r="D130" s="109"/>
      <c r="E130" s="109"/>
      <c r="F130" s="109"/>
      <c r="G130" s="109"/>
      <c r="H130" s="109"/>
      <c r="I130" s="109"/>
      <c r="J130" s="109"/>
      <c r="K130" s="109"/>
      <c r="L130" s="109"/>
      <c r="M130" s="109"/>
      <c r="N130" s="109"/>
      <c r="O130" s="4"/>
      <c r="P130" s="4"/>
      <c r="Q130" s="4"/>
      <c r="R130" s="4"/>
      <c r="S130" s="4"/>
      <c r="T130" s="4"/>
      <c r="U130" s="4"/>
      <c r="V130" s="70"/>
      <c r="W130" s="4"/>
      <c r="X130" s="4"/>
      <c r="Y130" s="4"/>
      <c r="Z130" s="4"/>
      <c r="AA130" s="4"/>
      <c r="AB130" s="110">
        <f>AB120*AC120+AB122*AC122+AB124*AC124+AB126*AC126+AB128*AC128</f>
        <v>5</v>
      </c>
      <c r="AC130" s="111"/>
      <c r="AD130" s="71"/>
      <c r="AE130" s="71"/>
      <c r="AF130" s="71"/>
      <c r="AG130" s="4"/>
      <c r="AH130" s="4"/>
      <c r="AI130" s="4"/>
      <c r="AJ130" s="4"/>
      <c r="AK130" s="4"/>
      <c r="AL130" s="4"/>
      <c r="AM130" s="4"/>
      <c r="AN130" s="4"/>
      <c r="AO130" s="4"/>
      <c r="AP130" s="4"/>
      <c r="AQ130" s="4"/>
    </row>
    <row r="131" spans="1:126" s="5" customFormat="1" ht="90" x14ac:dyDescent="0.25">
      <c r="A131" s="2"/>
      <c r="B131" s="105" t="s">
        <v>54</v>
      </c>
      <c r="C131" s="27" t="s">
        <v>130</v>
      </c>
      <c r="D131" s="48" t="s">
        <v>249</v>
      </c>
      <c r="E131" s="28" t="s">
        <v>250</v>
      </c>
      <c r="F131" s="28" t="s">
        <v>251</v>
      </c>
      <c r="G131" s="22" t="s">
        <v>252</v>
      </c>
      <c r="H131" s="22" t="s">
        <v>253</v>
      </c>
      <c r="I131" s="22" t="s">
        <v>19</v>
      </c>
      <c r="J131" s="22" t="s">
        <v>254</v>
      </c>
      <c r="K131" s="22"/>
      <c r="L131" s="22"/>
      <c r="M131" s="23" t="s">
        <v>20</v>
      </c>
      <c r="N131" s="25" t="s">
        <v>255</v>
      </c>
      <c r="AB131" s="120">
        <v>0.2</v>
      </c>
      <c r="AC131" s="119">
        <f>AF132</f>
        <v>5</v>
      </c>
      <c r="AD131" s="98" t="s">
        <v>22</v>
      </c>
      <c r="AE131" s="65" t="s">
        <v>23</v>
      </c>
      <c r="AF131" s="65" t="s">
        <v>24</v>
      </c>
    </row>
    <row r="132" spans="1:126" s="5" customFormat="1" ht="15" x14ac:dyDescent="0.25">
      <c r="A132" s="2"/>
      <c r="B132" s="106"/>
      <c r="C132" s="10"/>
      <c r="D132" s="74"/>
      <c r="E132" s="73"/>
      <c r="F132" s="73"/>
      <c r="G132" s="73"/>
      <c r="H132" s="73"/>
      <c r="I132" s="73"/>
      <c r="J132" s="73"/>
      <c r="K132" s="11"/>
      <c r="L132" s="11"/>
      <c r="M132" s="12"/>
      <c r="N132" s="13"/>
      <c r="O132" s="26" t="b">
        <v>1</v>
      </c>
      <c r="P132" s="26" t="b">
        <v>1</v>
      </c>
      <c r="Q132" s="26" t="b">
        <v>1</v>
      </c>
      <c r="R132" s="26" t="b">
        <v>1</v>
      </c>
      <c r="S132" s="26" t="b">
        <v>1</v>
      </c>
      <c r="T132" s="26" t="b">
        <v>1</v>
      </c>
      <c r="U132" s="26" t="b">
        <v>1</v>
      </c>
      <c r="V132" s="4"/>
      <c r="W132" s="4"/>
      <c r="X132" s="4"/>
      <c r="Y132" s="4"/>
      <c r="Z132" s="4"/>
      <c r="AA132" s="4"/>
      <c r="AB132" s="117"/>
      <c r="AC132" s="115"/>
      <c r="AD132" s="98">
        <f>COUNTIF(O132:Q132, "TRUE")</f>
        <v>3</v>
      </c>
      <c r="AE132" s="65">
        <f>COUNTIF(R132:U132, "TRUE")</f>
        <v>4</v>
      </c>
      <c r="AF132" s="77">
        <f>IF(AD132=3,3,0)+IF(AE132=1,1,IF(AE132&gt;1,2))</f>
        <v>5</v>
      </c>
      <c r="AG132" s="4"/>
      <c r="AH132" s="4"/>
      <c r="AI132" s="4"/>
      <c r="AJ132" s="4"/>
      <c r="AK132" s="4"/>
      <c r="AL132" s="4"/>
      <c r="AM132" s="4"/>
      <c r="AN132" s="4"/>
      <c r="AO132" s="4"/>
      <c r="AP132" s="4"/>
      <c r="AQ132" s="4"/>
    </row>
    <row r="133" spans="1:126" s="5" customFormat="1" ht="45" x14ac:dyDescent="0.25">
      <c r="A133" s="2"/>
      <c r="B133" s="106"/>
      <c r="C133" s="14" t="s">
        <v>256</v>
      </c>
      <c r="D133" s="74" t="s">
        <v>58</v>
      </c>
      <c r="E133" s="11"/>
      <c r="F133" s="11"/>
      <c r="G133" s="11"/>
      <c r="H133" s="11"/>
      <c r="I133" s="11"/>
      <c r="J133" s="11"/>
      <c r="K133" s="11"/>
      <c r="L133" s="11"/>
      <c r="M133" s="12" t="s">
        <v>59</v>
      </c>
      <c r="N133" s="29" t="s">
        <v>257</v>
      </c>
      <c r="W133" s="64" t="s">
        <v>58</v>
      </c>
      <c r="X133" s="76" t="s">
        <v>3</v>
      </c>
      <c r="AB133" s="117">
        <v>0.2</v>
      </c>
      <c r="AC133" s="115">
        <f>HLOOKUP(D133,W133:X134,2,0)</f>
        <v>5</v>
      </c>
      <c r="AD133" s="72"/>
      <c r="AE133" s="72"/>
      <c r="AF133" s="72"/>
    </row>
    <row r="134" spans="1:126" s="5" customFormat="1" ht="15" x14ac:dyDescent="0.25">
      <c r="A134" s="2"/>
      <c r="B134" s="106"/>
      <c r="C134" s="10"/>
      <c r="D134" s="64"/>
      <c r="E134" s="11"/>
      <c r="F134" s="11"/>
      <c r="G134" s="11"/>
      <c r="H134" s="11"/>
      <c r="I134" s="11"/>
      <c r="J134" s="11"/>
      <c r="K134" s="11"/>
      <c r="L134" s="11"/>
      <c r="M134" s="12"/>
      <c r="N134" s="13"/>
      <c r="W134" s="64">
        <v>5</v>
      </c>
      <c r="X134" s="76">
        <v>0</v>
      </c>
      <c r="AB134" s="117"/>
      <c r="AC134" s="115"/>
      <c r="AD134" s="72"/>
      <c r="AE134" s="72"/>
      <c r="AF134" s="72"/>
    </row>
    <row r="135" spans="1:126" s="5" customFormat="1" ht="60" x14ac:dyDescent="0.25">
      <c r="A135" s="2"/>
      <c r="B135" s="106"/>
      <c r="C135" s="10" t="s">
        <v>258</v>
      </c>
      <c r="D135" s="74" t="s">
        <v>58</v>
      </c>
      <c r="E135" s="11"/>
      <c r="F135" s="11"/>
      <c r="G135" s="11"/>
      <c r="H135" s="11"/>
      <c r="I135" s="11"/>
      <c r="J135" s="11"/>
      <c r="K135" s="11"/>
      <c r="L135" s="11"/>
      <c r="M135" s="12" t="s">
        <v>38</v>
      </c>
      <c r="N135" s="13" t="s">
        <v>259</v>
      </c>
      <c r="W135" s="64" t="s">
        <v>58</v>
      </c>
      <c r="X135" s="76" t="s">
        <v>3</v>
      </c>
      <c r="AB135" s="117">
        <v>0.2</v>
      </c>
      <c r="AC135" s="115">
        <f>HLOOKUP(D135,W135:X136,2,0)</f>
        <v>5</v>
      </c>
      <c r="AD135" s="72"/>
      <c r="AE135" s="72"/>
      <c r="AF135" s="72"/>
    </row>
    <row r="136" spans="1:126" s="5" customFormat="1" ht="15" x14ac:dyDescent="0.25">
      <c r="A136" s="2"/>
      <c r="B136" s="106"/>
      <c r="C136" s="10"/>
      <c r="D136" s="64"/>
      <c r="E136" s="11"/>
      <c r="F136" s="11"/>
      <c r="G136" s="11"/>
      <c r="H136" s="11"/>
      <c r="I136" s="11"/>
      <c r="J136" s="11"/>
      <c r="K136" s="11"/>
      <c r="L136" s="11"/>
      <c r="M136" s="12"/>
      <c r="N136" s="104"/>
      <c r="W136" s="86">
        <v>5</v>
      </c>
      <c r="X136" s="102">
        <v>0</v>
      </c>
      <c r="AB136" s="117"/>
      <c r="AC136" s="115"/>
      <c r="AD136" s="72"/>
      <c r="AE136" s="72"/>
      <c r="AF136" s="72"/>
    </row>
    <row r="137" spans="1:126" s="5" customFormat="1" ht="60" x14ac:dyDescent="0.25">
      <c r="A137" s="2"/>
      <c r="B137" s="106"/>
      <c r="C137" s="10" t="s">
        <v>260</v>
      </c>
      <c r="D137" s="32" t="s">
        <v>261</v>
      </c>
      <c r="E137" s="30" t="s">
        <v>262</v>
      </c>
      <c r="F137" s="30" t="s">
        <v>263</v>
      </c>
      <c r="G137" s="79" t="s">
        <v>264</v>
      </c>
      <c r="H137" s="11" t="s">
        <v>265</v>
      </c>
      <c r="I137" s="11"/>
      <c r="J137" s="11"/>
      <c r="K137" s="11"/>
      <c r="L137" s="11"/>
      <c r="M137" s="11" t="s">
        <v>32</v>
      </c>
      <c r="N137" s="13" t="s">
        <v>266</v>
      </c>
      <c r="W137" s="68"/>
      <c r="X137" s="68"/>
      <c r="AB137" s="117">
        <v>0.2</v>
      </c>
      <c r="AC137" s="119">
        <f>AF138</f>
        <v>5</v>
      </c>
      <c r="AD137" s="98" t="s">
        <v>22</v>
      </c>
      <c r="AE137" s="65" t="s">
        <v>23</v>
      </c>
      <c r="AF137" s="65" t="s">
        <v>24</v>
      </c>
    </row>
    <row r="138" spans="1:126" s="5" customFormat="1" ht="15" x14ac:dyDescent="0.25">
      <c r="A138" s="2"/>
      <c r="B138" s="106"/>
      <c r="C138" s="16"/>
      <c r="D138" s="64"/>
      <c r="E138" s="11"/>
      <c r="F138" s="11"/>
      <c r="G138" s="11"/>
      <c r="H138" s="11"/>
      <c r="I138" s="11"/>
      <c r="J138" s="81"/>
      <c r="K138" s="11"/>
      <c r="L138" s="11"/>
      <c r="M138" s="12"/>
      <c r="N138" s="13"/>
      <c r="O138" s="26" t="b">
        <v>1</v>
      </c>
      <c r="P138" s="26" t="b">
        <v>1</v>
      </c>
      <c r="Q138" s="26" t="b">
        <v>1</v>
      </c>
      <c r="R138" s="26" t="b">
        <v>1</v>
      </c>
      <c r="S138" s="26" t="b">
        <v>1</v>
      </c>
      <c r="T138" s="4"/>
      <c r="W138" s="68"/>
      <c r="X138" s="68"/>
      <c r="AB138" s="117"/>
      <c r="AC138" s="115"/>
      <c r="AD138" s="98">
        <f>COUNTIF(O138:Q138, "TRUE")</f>
        <v>3</v>
      </c>
      <c r="AE138" s="65">
        <f>COUNTIF(R138:S138, "TRUE")</f>
        <v>2</v>
      </c>
      <c r="AF138" s="77">
        <f>IF(AD138=3,3,0)+IF(AE138=1,1,IF(AE138&gt;1,2))</f>
        <v>5</v>
      </c>
    </row>
    <row r="139" spans="1:126" s="5" customFormat="1" ht="45" x14ac:dyDescent="0.25">
      <c r="A139" s="2"/>
      <c r="B139" s="106"/>
      <c r="C139" s="14" t="s">
        <v>248</v>
      </c>
      <c r="D139" s="74" t="s">
        <v>58</v>
      </c>
      <c r="E139" s="11"/>
      <c r="F139" s="11"/>
      <c r="G139" s="11"/>
      <c r="H139" s="11"/>
      <c r="I139" s="11"/>
      <c r="J139" s="11"/>
      <c r="K139" s="11"/>
      <c r="L139" s="11"/>
      <c r="M139" s="12" t="s">
        <v>45</v>
      </c>
      <c r="N139" s="13" t="s">
        <v>163</v>
      </c>
      <c r="W139" s="63" t="s">
        <v>58</v>
      </c>
      <c r="X139" s="103" t="s">
        <v>3</v>
      </c>
      <c r="AB139" s="117">
        <v>0.2</v>
      </c>
      <c r="AC139" s="115">
        <f>HLOOKUP(D139,W139:X140,2,0)</f>
        <v>5</v>
      </c>
      <c r="AD139" s="72"/>
      <c r="AE139" s="72"/>
      <c r="AF139" s="72"/>
    </row>
    <row r="140" spans="1:126" s="5" customFormat="1" ht="15.75" thickBot="1" x14ac:dyDescent="0.3">
      <c r="A140" s="2"/>
      <c r="B140" s="106"/>
      <c r="C140" s="17"/>
      <c r="D140" s="66"/>
      <c r="E140" s="18"/>
      <c r="F140" s="18"/>
      <c r="G140" s="18"/>
      <c r="H140" s="18"/>
      <c r="I140" s="18"/>
      <c r="J140" s="18"/>
      <c r="K140" s="18"/>
      <c r="L140" s="18"/>
      <c r="M140" s="19"/>
      <c r="N140" s="20"/>
      <c r="W140" s="64">
        <v>5</v>
      </c>
      <c r="X140" s="76">
        <v>0</v>
      </c>
      <c r="AB140" s="118"/>
      <c r="AC140" s="116"/>
      <c r="AD140" s="72"/>
      <c r="AE140" s="72"/>
      <c r="AF140" s="72"/>
    </row>
    <row r="141" spans="1:126" s="5" customFormat="1" ht="27" thickBot="1" x14ac:dyDescent="0.3">
      <c r="A141" s="2"/>
      <c r="B141" s="107"/>
      <c r="C141" s="108" t="s">
        <v>48</v>
      </c>
      <c r="D141" s="109"/>
      <c r="E141" s="109"/>
      <c r="F141" s="109"/>
      <c r="G141" s="109"/>
      <c r="H141" s="109"/>
      <c r="I141" s="109"/>
      <c r="J141" s="109"/>
      <c r="K141" s="109"/>
      <c r="L141" s="109"/>
      <c r="M141" s="109"/>
      <c r="N141" s="109"/>
      <c r="O141" s="4"/>
      <c r="P141" s="4"/>
      <c r="Q141" s="4"/>
      <c r="R141" s="4"/>
      <c r="S141" s="4"/>
      <c r="T141" s="4"/>
      <c r="U141" s="4"/>
      <c r="V141" s="70"/>
      <c r="W141" s="4"/>
      <c r="X141" s="4"/>
      <c r="Y141" s="4"/>
      <c r="Z141" s="4"/>
      <c r="AA141" s="4"/>
      <c r="AB141" s="110">
        <f>AB131*AC131+AB133*AC133+AB135*AC135+AB137*AC137+AB139*AC139</f>
        <v>5</v>
      </c>
      <c r="AC141" s="111"/>
      <c r="AD141" s="71"/>
      <c r="AE141" s="71"/>
      <c r="AF141" s="71"/>
      <c r="AG141" s="4"/>
      <c r="AH141" s="4"/>
      <c r="AI141" s="4"/>
      <c r="AJ141" s="4"/>
      <c r="AK141" s="4"/>
      <c r="AL141" s="4"/>
      <c r="AM141" s="4"/>
      <c r="AN141" s="4"/>
      <c r="AO141" s="4"/>
      <c r="AP141" s="4"/>
      <c r="AQ141" s="4"/>
    </row>
    <row r="142" spans="1:126" s="5" customFormat="1" ht="90" x14ac:dyDescent="0.25">
      <c r="A142" s="2"/>
      <c r="B142" s="105" t="s">
        <v>267</v>
      </c>
      <c r="C142" s="21" t="s">
        <v>130</v>
      </c>
      <c r="D142" s="48" t="s">
        <v>268</v>
      </c>
      <c r="E142" s="28" t="s">
        <v>14</v>
      </c>
      <c r="F142" s="28" t="s">
        <v>269</v>
      </c>
      <c r="G142" s="28" t="s">
        <v>270</v>
      </c>
      <c r="H142" s="23" t="s">
        <v>18</v>
      </c>
      <c r="I142" s="22" t="s">
        <v>19</v>
      </c>
      <c r="J142" s="22" t="s">
        <v>16</v>
      </c>
      <c r="K142" s="22"/>
      <c r="L142" s="22"/>
      <c r="M142" s="23" t="s">
        <v>20</v>
      </c>
      <c r="N142" s="25" t="s">
        <v>271</v>
      </c>
      <c r="O142" s="4"/>
      <c r="P142" s="4"/>
      <c r="Q142" s="4"/>
      <c r="R142" s="4"/>
      <c r="S142" s="4"/>
      <c r="T142" s="4"/>
      <c r="U142" s="4"/>
      <c r="V142" s="4"/>
      <c r="W142" s="4"/>
      <c r="X142" s="4"/>
      <c r="Y142" s="4"/>
      <c r="Z142" s="4"/>
      <c r="AA142" s="4"/>
      <c r="AB142" s="124">
        <v>0.25</v>
      </c>
      <c r="AC142" s="125">
        <f>AF143</f>
        <v>5</v>
      </c>
      <c r="AD142" s="98" t="s">
        <v>22</v>
      </c>
      <c r="AE142" s="65" t="s">
        <v>23</v>
      </c>
      <c r="AF142" s="65" t="s">
        <v>24</v>
      </c>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c r="BI142" s="4"/>
      <c r="BJ142" s="4"/>
      <c r="BK142" s="4"/>
      <c r="BL142" s="4"/>
      <c r="BM142" s="4"/>
      <c r="BN142" s="4"/>
      <c r="BO142" s="4"/>
      <c r="BP142" s="4"/>
      <c r="BQ142" s="4"/>
      <c r="BR142" s="4"/>
      <c r="BS142" s="4"/>
      <c r="BT142" s="4"/>
      <c r="BU142" s="4"/>
      <c r="BV142" s="4"/>
      <c r="BW142" s="4"/>
      <c r="BX142" s="4"/>
      <c r="BY142" s="4"/>
      <c r="BZ142" s="4"/>
      <c r="CA142" s="4"/>
      <c r="CB142" s="4"/>
      <c r="CC142" s="4"/>
      <c r="CD142" s="4"/>
      <c r="CE142" s="4"/>
      <c r="CF142" s="4"/>
      <c r="CG142" s="4"/>
      <c r="CH142" s="4"/>
      <c r="CI142" s="4"/>
      <c r="CJ142" s="4"/>
      <c r="CK142" s="4"/>
      <c r="CL142" s="4"/>
      <c r="CM142" s="4"/>
      <c r="CN142" s="4"/>
      <c r="CO142" s="4"/>
      <c r="CP142" s="4"/>
      <c r="CQ142" s="4"/>
      <c r="CR142" s="4"/>
      <c r="CS142" s="4"/>
      <c r="CT142" s="4"/>
      <c r="CU142" s="4"/>
      <c r="CV142" s="4"/>
      <c r="CW142" s="4"/>
      <c r="CX142" s="4"/>
      <c r="CY142" s="4"/>
      <c r="CZ142" s="4"/>
      <c r="DA142" s="4"/>
      <c r="DB142" s="4"/>
      <c r="DC142" s="4"/>
      <c r="DD142" s="4"/>
      <c r="DE142" s="4"/>
      <c r="DF142" s="4"/>
      <c r="DG142" s="4"/>
      <c r="DH142" s="4"/>
      <c r="DI142" s="4"/>
      <c r="DJ142" s="4"/>
      <c r="DK142" s="4"/>
      <c r="DL142" s="4"/>
      <c r="DM142" s="4"/>
      <c r="DN142" s="4"/>
      <c r="DO142" s="4"/>
      <c r="DP142" s="4"/>
      <c r="DQ142" s="4"/>
      <c r="DR142" s="4"/>
      <c r="DS142" s="4"/>
      <c r="DT142" s="4"/>
      <c r="DU142" s="4"/>
      <c r="DV142" s="4"/>
    </row>
    <row r="143" spans="1:126" s="5" customFormat="1" ht="15" x14ac:dyDescent="0.25">
      <c r="A143" s="2"/>
      <c r="B143" s="106"/>
      <c r="C143" s="10"/>
      <c r="D143" s="74"/>
      <c r="E143" s="73"/>
      <c r="F143" s="73"/>
      <c r="G143" s="73"/>
      <c r="H143" s="73"/>
      <c r="I143" s="73"/>
      <c r="J143" s="73"/>
      <c r="K143" s="11"/>
      <c r="L143" s="11"/>
      <c r="M143" s="12"/>
      <c r="N143" s="13"/>
      <c r="O143" s="26" t="b">
        <v>1</v>
      </c>
      <c r="P143" s="26" t="b">
        <v>1</v>
      </c>
      <c r="Q143" s="26" t="b">
        <v>1</v>
      </c>
      <c r="R143" s="26" t="b">
        <v>1</v>
      </c>
      <c r="S143" s="26" t="b">
        <v>1</v>
      </c>
      <c r="T143" s="26" t="b">
        <v>1</v>
      </c>
      <c r="U143" s="26" t="b">
        <v>1</v>
      </c>
      <c r="V143" s="4"/>
      <c r="W143" s="4"/>
      <c r="X143" s="4"/>
      <c r="Y143" s="4"/>
      <c r="Z143" s="4"/>
      <c r="AA143" s="4"/>
      <c r="AB143" s="117"/>
      <c r="AC143" s="126"/>
      <c r="AD143" s="98">
        <f>COUNTIF(O143:R143, "TRUE")</f>
        <v>4</v>
      </c>
      <c r="AE143" s="65">
        <f>COUNTIF(S143:U143, "TRUE")</f>
        <v>3</v>
      </c>
      <c r="AF143" s="77">
        <f>IF(AD143=4,3,0)+IF(AE143=1,1,IF(AE143&gt;1,2))</f>
        <v>5</v>
      </c>
      <c r="AG143" s="4"/>
      <c r="AH143" s="4"/>
      <c r="AI143" s="4"/>
      <c r="AJ143" s="4"/>
      <c r="AK143" s="4"/>
      <c r="AL143" s="4"/>
      <c r="AM143" s="4"/>
      <c r="AN143" s="4"/>
      <c r="AO143" s="4"/>
      <c r="AP143" s="4"/>
      <c r="AQ143" s="4"/>
    </row>
    <row r="144" spans="1:126" s="5" customFormat="1" ht="105" x14ac:dyDescent="0.25">
      <c r="A144" s="2"/>
      <c r="B144" s="106"/>
      <c r="C144" s="16" t="s">
        <v>272</v>
      </c>
      <c r="D144" s="74" t="s">
        <v>58</v>
      </c>
      <c r="E144" s="11"/>
      <c r="F144" s="11"/>
      <c r="G144" s="11"/>
      <c r="H144" s="11"/>
      <c r="I144" s="11"/>
      <c r="J144" s="11"/>
      <c r="K144" s="11"/>
      <c r="L144" s="11"/>
      <c r="M144" s="12" t="s">
        <v>59</v>
      </c>
      <c r="N144" s="13" t="s">
        <v>29</v>
      </c>
      <c r="O144" s="4"/>
      <c r="P144" s="4"/>
      <c r="Q144" s="4"/>
      <c r="R144" s="4"/>
      <c r="S144" s="4"/>
      <c r="T144" s="4"/>
      <c r="U144" s="4"/>
      <c r="V144" s="4"/>
      <c r="W144" s="64" t="s">
        <v>58</v>
      </c>
      <c r="X144" s="76" t="s">
        <v>3</v>
      </c>
      <c r="Y144" s="4"/>
      <c r="Z144" s="4"/>
      <c r="AA144" s="4"/>
      <c r="AB144" s="120">
        <v>0.25</v>
      </c>
      <c r="AC144" s="115">
        <f>HLOOKUP(D144,W144:X145,2,0)</f>
        <v>5</v>
      </c>
      <c r="AD144" s="71"/>
      <c r="AE144" s="71"/>
      <c r="AF144" s="71"/>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c r="BL144" s="4"/>
      <c r="BM144" s="4"/>
      <c r="BN144" s="4"/>
      <c r="BO144" s="4"/>
      <c r="BP144" s="4"/>
      <c r="BQ144" s="4"/>
      <c r="BR144" s="4"/>
      <c r="BS144" s="4"/>
      <c r="BT144" s="4"/>
      <c r="BU144" s="4"/>
      <c r="BV144" s="4"/>
      <c r="BW144" s="4"/>
      <c r="BX144" s="4"/>
      <c r="BY144" s="4"/>
      <c r="BZ144" s="4"/>
      <c r="CA144" s="4"/>
      <c r="CB144" s="4"/>
      <c r="CC144" s="4"/>
      <c r="CD144" s="4"/>
      <c r="CE144" s="4"/>
      <c r="CF144" s="4"/>
      <c r="CG144" s="4"/>
      <c r="CH144" s="4"/>
      <c r="CI144" s="4"/>
      <c r="CJ144" s="4"/>
      <c r="CK144" s="4"/>
      <c r="CL144" s="4"/>
      <c r="CM144" s="4"/>
      <c r="CN144" s="4"/>
      <c r="CO144" s="4"/>
      <c r="CP144" s="4"/>
      <c r="CQ144" s="4"/>
      <c r="CR144" s="4"/>
      <c r="CS144" s="4"/>
      <c r="CT144" s="4"/>
      <c r="CU144" s="4"/>
      <c r="CV144" s="4"/>
      <c r="CW144" s="4"/>
      <c r="CX144" s="4"/>
      <c r="CY144" s="4"/>
      <c r="CZ144" s="4"/>
      <c r="DA144" s="4"/>
      <c r="DB144" s="4"/>
      <c r="DC144" s="4"/>
      <c r="DD144" s="4"/>
      <c r="DE144" s="4"/>
      <c r="DF144" s="4"/>
      <c r="DG144" s="4"/>
      <c r="DH144" s="4"/>
      <c r="DI144" s="4"/>
      <c r="DJ144" s="4"/>
      <c r="DK144" s="4"/>
      <c r="DL144" s="4"/>
      <c r="DM144" s="4"/>
      <c r="DN144" s="4"/>
      <c r="DO144" s="4"/>
      <c r="DP144" s="4"/>
      <c r="DQ144" s="4"/>
      <c r="DR144" s="4"/>
      <c r="DS144" s="4"/>
      <c r="DT144" s="4"/>
      <c r="DU144" s="4"/>
      <c r="DV144" s="4"/>
    </row>
    <row r="145" spans="1:126" s="5" customFormat="1" ht="15" x14ac:dyDescent="0.25">
      <c r="A145" s="2"/>
      <c r="B145" s="106"/>
      <c r="C145" s="16"/>
      <c r="D145" s="64"/>
      <c r="E145" s="11"/>
      <c r="F145" s="11"/>
      <c r="G145" s="11"/>
      <c r="H145" s="11"/>
      <c r="I145" s="11"/>
      <c r="J145" s="11"/>
      <c r="K145" s="11"/>
      <c r="L145" s="11"/>
      <c r="M145" s="12"/>
      <c r="N145" s="13"/>
      <c r="O145" s="4"/>
      <c r="P145" s="4"/>
      <c r="Q145" s="4"/>
      <c r="R145" s="4"/>
      <c r="S145" s="4"/>
      <c r="T145" s="4"/>
      <c r="U145" s="4"/>
      <c r="V145" s="4"/>
      <c r="W145" s="64">
        <v>5</v>
      </c>
      <c r="X145" s="76">
        <v>0</v>
      </c>
      <c r="Y145" s="4"/>
      <c r="Z145" s="4"/>
      <c r="AA145" s="4"/>
      <c r="AB145" s="117"/>
      <c r="AC145" s="115"/>
      <c r="AD145" s="71"/>
      <c r="AE145" s="71"/>
      <c r="AF145" s="71"/>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BM145" s="4"/>
      <c r="BN145" s="4"/>
      <c r="BO145" s="4"/>
      <c r="BP145" s="4"/>
      <c r="BQ145" s="4"/>
      <c r="BR145" s="4"/>
      <c r="BS145" s="4"/>
      <c r="BT145" s="4"/>
      <c r="BU145" s="4"/>
      <c r="BV145" s="4"/>
      <c r="BW145" s="4"/>
      <c r="BX145" s="4"/>
      <c r="BY145" s="4"/>
      <c r="BZ145" s="4"/>
      <c r="CA145" s="4"/>
      <c r="CB145" s="4"/>
      <c r="CC145" s="4"/>
      <c r="CD145" s="4"/>
      <c r="CE145" s="4"/>
      <c r="CF145" s="4"/>
      <c r="CG145" s="4"/>
      <c r="CH145" s="4"/>
      <c r="CI145" s="4"/>
      <c r="CJ145" s="4"/>
      <c r="CK145" s="4"/>
      <c r="CL145" s="4"/>
      <c r="CM145" s="4"/>
      <c r="CN145" s="4"/>
      <c r="CO145" s="4"/>
      <c r="CP145" s="4"/>
      <c r="CQ145" s="4"/>
      <c r="CR145" s="4"/>
      <c r="CS145" s="4"/>
      <c r="CT145" s="4"/>
      <c r="CU145" s="4"/>
      <c r="CV145" s="4"/>
      <c r="CW145" s="4"/>
      <c r="CX145" s="4"/>
      <c r="CY145" s="4"/>
      <c r="CZ145" s="4"/>
      <c r="DA145" s="4"/>
      <c r="DB145" s="4"/>
      <c r="DC145" s="4"/>
      <c r="DD145" s="4"/>
      <c r="DE145" s="4"/>
      <c r="DF145" s="4"/>
      <c r="DG145" s="4"/>
      <c r="DH145" s="4"/>
      <c r="DI145" s="4"/>
      <c r="DJ145" s="4"/>
      <c r="DK145" s="4"/>
      <c r="DL145" s="4"/>
      <c r="DM145" s="4"/>
      <c r="DN145" s="4"/>
      <c r="DO145" s="4"/>
      <c r="DP145" s="4"/>
      <c r="DQ145" s="4"/>
      <c r="DR145" s="4"/>
      <c r="DS145" s="4"/>
      <c r="DT145" s="4"/>
      <c r="DU145" s="4"/>
      <c r="DV145" s="4"/>
    </row>
    <row r="146" spans="1:126" s="26" customFormat="1" ht="90" x14ac:dyDescent="0.25">
      <c r="A146" s="2"/>
      <c r="B146" s="106"/>
      <c r="C146" s="16" t="s">
        <v>30</v>
      </c>
      <c r="D146" s="74" t="s">
        <v>273</v>
      </c>
      <c r="E146" s="11"/>
      <c r="F146" s="11"/>
      <c r="G146" s="11"/>
      <c r="H146" s="11"/>
      <c r="I146" s="11"/>
      <c r="J146" s="11"/>
      <c r="K146" s="11"/>
      <c r="L146" s="11"/>
      <c r="M146" s="12" t="s">
        <v>32</v>
      </c>
      <c r="N146" s="13" t="s">
        <v>146</v>
      </c>
      <c r="O146" s="4"/>
      <c r="P146" s="4"/>
      <c r="Q146" s="4"/>
      <c r="R146" s="4"/>
      <c r="S146" s="4"/>
      <c r="T146" s="4"/>
      <c r="U146" s="4"/>
      <c r="V146" s="4"/>
      <c r="W146" s="64" t="s">
        <v>145</v>
      </c>
      <c r="X146" s="11" t="s">
        <v>273</v>
      </c>
      <c r="Y146" s="11" t="s">
        <v>274</v>
      </c>
      <c r="Z146" s="4"/>
      <c r="AA146" s="4"/>
      <c r="AB146" s="117">
        <v>0.25</v>
      </c>
      <c r="AC146" s="115">
        <f>HLOOKUP(D146,W146:X147,2,0)</f>
        <v>5</v>
      </c>
      <c r="AD146" s="71"/>
      <c r="AE146" s="71"/>
      <c r="AF146" s="71"/>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c r="BL146" s="4"/>
      <c r="BM146" s="4"/>
      <c r="BN146" s="4"/>
      <c r="BO146" s="4"/>
      <c r="BP146" s="4"/>
      <c r="BQ146" s="4"/>
      <c r="BR146" s="4"/>
      <c r="BS146" s="4"/>
      <c r="BT146" s="4"/>
      <c r="BU146" s="4"/>
      <c r="BV146" s="4"/>
      <c r="BW146" s="4"/>
      <c r="BX146" s="4"/>
      <c r="BY146" s="4"/>
      <c r="BZ146" s="4"/>
      <c r="CA146" s="4"/>
      <c r="CB146" s="4"/>
      <c r="CC146" s="4"/>
      <c r="CD146" s="4"/>
      <c r="CE146" s="4"/>
      <c r="CF146" s="4"/>
      <c r="CG146" s="4"/>
      <c r="CH146" s="4"/>
      <c r="CI146" s="4"/>
      <c r="CJ146" s="4"/>
      <c r="CK146" s="4"/>
      <c r="CL146" s="4"/>
      <c r="CM146" s="4"/>
      <c r="CN146" s="4"/>
      <c r="CO146" s="4"/>
      <c r="CP146" s="4"/>
      <c r="CQ146" s="4"/>
      <c r="CR146" s="4"/>
      <c r="CS146" s="4"/>
      <c r="CT146" s="4"/>
      <c r="CU146" s="4"/>
      <c r="CV146" s="4"/>
      <c r="CW146" s="4"/>
      <c r="CX146" s="4"/>
      <c r="CY146" s="4"/>
      <c r="CZ146" s="4"/>
      <c r="DA146" s="4"/>
      <c r="DB146" s="4"/>
      <c r="DC146" s="4"/>
      <c r="DD146" s="4"/>
      <c r="DE146" s="4"/>
      <c r="DF146" s="4"/>
      <c r="DG146" s="4"/>
      <c r="DH146" s="4"/>
      <c r="DI146" s="4"/>
      <c r="DJ146" s="4"/>
      <c r="DK146" s="4"/>
      <c r="DL146" s="4"/>
      <c r="DM146" s="4"/>
      <c r="DN146" s="4"/>
      <c r="DO146" s="4"/>
      <c r="DP146" s="4"/>
      <c r="DQ146" s="4"/>
      <c r="DR146" s="4"/>
      <c r="DS146" s="4"/>
      <c r="DT146" s="4"/>
      <c r="DU146" s="4"/>
      <c r="DV146" s="4"/>
    </row>
    <row r="147" spans="1:126" s="5" customFormat="1" ht="15" x14ac:dyDescent="0.25">
      <c r="A147" s="2"/>
      <c r="B147" s="106"/>
      <c r="C147" s="16"/>
      <c r="D147" s="64"/>
      <c r="E147" s="11"/>
      <c r="F147" s="11"/>
      <c r="G147" s="11"/>
      <c r="H147" s="11"/>
      <c r="I147" s="81"/>
      <c r="J147" s="11"/>
      <c r="K147" s="11"/>
      <c r="L147" s="11"/>
      <c r="M147" s="12"/>
      <c r="N147" s="13"/>
      <c r="O147" s="4"/>
      <c r="P147" s="4"/>
      <c r="Q147" s="4"/>
      <c r="R147" s="4"/>
      <c r="S147" s="4"/>
      <c r="T147" s="4"/>
      <c r="U147" s="4"/>
      <c r="V147" s="4"/>
      <c r="W147" s="64">
        <v>5</v>
      </c>
      <c r="X147" s="11">
        <v>5</v>
      </c>
      <c r="Y147" s="11">
        <v>0</v>
      </c>
      <c r="Z147" s="4"/>
      <c r="AA147" s="4"/>
      <c r="AB147" s="117"/>
      <c r="AC147" s="115"/>
      <c r="AD147" s="71"/>
      <c r="AE147" s="71"/>
      <c r="AF147" s="71"/>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c r="BL147" s="4"/>
      <c r="BM147" s="4"/>
      <c r="BN147" s="4"/>
      <c r="BO147" s="4"/>
      <c r="BP147" s="4"/>
      <c r="BQ147" s="4"/>
      <c r="BR147" s="4"/>
      <c r="BS147" s="4"/>
      <c r="BT147" s="4"/>
      <c r="BU147" s="4"/>
      <c r="BV147" s="4"/>
      <c r="BW147" s="4"/>
      <c r="BX147" s="4"/>
      <c r="BY147" s="4"/>
      <c r="BZ147" s="4"/>
      <c r="CA147" s="4"/>
      <c r="CB147" s="4"/>
      <c r="CC147" s="4"/>
      <c r="CD147" s="4"/>
      <c r="CE147" s="4"/>
      <c r="CF147" s="4"/>
      <c r="CG147" s="4"/>
      <c r="CH147" s="4"/>
      <c r="CI147" s="4"/>
      <c r="CJ147" s="4"/>
      <c r="CK147" s="4"/>
      <c r="CL147" s="4"/>
      <c r="CM147" s="4"/>
      <c r="CN147" s="4"/>
      <c r="CO147" s="4"/>
      <c r="CP147" s="4"/>
      <c r="CQ147" s="4"/>
      <c r="CR147" s="4"/>
      <c r="CS147" s="4"/>
      <c r="CT147" s="4"/>
      <c r="CU147" s="4"/>
      <c r="CV147" s="4"/>
      <c r="CW147" s="4"/>
      <c r="CX147" s="4"/>
      <c r="CY147" s="4"/>
      <c r="CZ147" s="4"/>
      <c r="DA147" s="4"/>
      <c r="DB147" s="4"/>
      <c r="DC147" s="4"/>
      <c r="DD147" s="4"/>
      <c r="DE147" s="4"/>
      <c r="DF147" s="4"/>
      <c r="DG147" s="4"/>
      <c r="DH147" s="4"/>
      <c r="DI147" s="4"/>
      <c r="DJ147" s="4"/>
      <c r="DK147" s="4"/>
      <c r="DL147" s="4"/>
      <c r="DM147" s="4"/>
      <c r="DN147" s="4"/>
      <c r="DO147" s="4"/>
      <c r="DP147" s="4"/>
      <c r="DQ147" s="4"/>
      <c r="DR147" s="4"/>
      <c r="DS147" s="4"/>
      <c r="DT147" s="4"/>
      <c r="DU147" s="4"/>
      <c r="DV147" s="4"/>
    </row>
    <row r="148" spans="1:126" s="5" customFormat="1" ht="30" x14ac:dyDescent="0.25">
      <c r="A148" s="2"/>
      <c r="B148" s="106"/>
      <c r="C148" s="14" t="s">
        <v>43</v>
      </c>
      <c r="D148" s="74" t="s">
        <v>58</v>
      </c>
      <c r="E148" s="11"/>
      <c r="F148" s="11"/>
      <c r="G148" s="11"/>
      <c r="H148" s="11"/>
      <c r="I148" s="40"/>
      <c r="J148" s="11"/>
      <c r="K148" s="11"/>
      <c r="L148" s="11"/>
      <c r="M148" s="12" t="s">
        <v>45</v>
      </c>
      <c r="N148" s="13" t="s">
        <v>46</v>
      </c>
      <c r="W148" s="64" t="s">
        <v>58</v>
      </c>
      <c r="X148" s="76" t="s">
        <v>3</v>
      </c>
      <c r="AB148" s="117">
        <v>0.25</v>
      </c>
      <c r="AC148" s="115">
        <f>HLOOKUP(D148,W148:X149,2,0)</f>
        <v>5</v>
      </c>
      <c r="AD148" s="72"/>
      <c r="AE148" s="72"/>
      <c r="AF148" s="72"/>
    </row>
    <row r="149" spans="1:126" s="5" customFormat="1" ht="15.75" thickBot="1" x14ac:dyDescent="0.3">
      <c r="A149" s="2"/>
      <c r="B149" s="106"/>
      <c r="C149" s="17"/>
      <c r="D149" s="66"/>
      <c r="E149" s="18"/>
      <c r="F149" s="18"/>
      <c r="G149" s="18"/>
      <c r="H149" s="18"/>
      <c r="I149" s="18"/>
      <c r="J149" s="18"/>
      <c r="K149" s="18"/>
      <c r="L149" s="18"/>
      <c r="M149" s="19"/>
      <c r="N149" s="20"/>
      <c r="W149" s="64">
        <v>5</v>
      </c>
      <c r="X149" s="76">
        <v>0</v>
      </c>
      <c r="AB149" s="118"/>
      <c r="AC149" s="116"/>
      <c r="AD149" s="72"/>
      <c r="AE149" s="72"/>
      <c r="AF149" s="72"/>
    </row>
    <row r="150" spans="1:126" s="5" customFormat="1" ht="27" thickBot="1" x14ac:dyDescent="0.3">
      <c r="A150" s="2"/>
      <c r="B150" s="107"/>
      <c r="C150" s="108" t="s">
        <v>48</v>
      </c>
      <c r="D150" s="109"/>
      <c r="E150" s="109"/>
      <c r="F150" s="109"/>
      <c r="G150" s="109"/>
      <c r="H150" s="109"/>
      <c r="I150" s="109"/>
      <c r="J150" s="109"/>
      <c r="K150" s="109"/>
      <c r="L150" s="109"/>
      <c r="M150" s="109"/>
      <c r="N150" s="109"/>
      <c r="O150" s="4"/>
      <c r="P150" s="4"/>
      <c r="Q150" s="4"/>
      <c r="R150" s="4"/>
      <c r="S150" s="4"/>
      <c r="T150" s="4"/>
      <c r="U150" s="4"/>
      <c r="V150" s="70"/>
      <c r="W150" s="4"/>
      <c r="X150" s="4"/>
      <c r="Y150" s="4"/>
      <c r="Z150" s="4"/>
      <c r="AA150" s="4"/>
      <c r="AB150" s="110">
        <f>AB142*AC142+AB144*AC144+AB146*AC146+AB148*AC148</f>
        <v>5</v>
      </c>
      <c r="AC150" s="111"/>
      <c r="AD150" s="71"/>
      <c r="AE150" s="71"/>
      <c r="AF150" s="71"/>
      <c r="AG150" s="4"/>
      <c r="AH150" s="4"/>
      <c r="AI150" s="4"/>
      <c r="AJ150" s="4"/>
      <c r="AK150" s="4"/>
      <c r="AL150" s="4"/>
      <c r="AM150" s="4"/>
      <c r="AN150" s="4"/>
      <c r="AO150" s="4"/>
      <c r="AP150" s="4"/>
      <c r="AQ150" s="4"/>
    </row>
    <row r="151" spans="1:126" s="5" customFormat="1" ht="45" customHeight="1" x14ac:dyDescent="0.25">
      <c r="A151" s="2"/>
      <c r="B151" s="105" t="s">
        <v>275</v>
      </c>
      <c r="C151" s="27" t="s">
        <v>130</v>
      </c>
      <c r="D151" s="48" t="s">
        <v>276</v>
      </c>
      <c r="E151" s="28" t="s">
        <v>277</v>
      </c>
      <c r="F151" s="22" t="s">
        <v>278</v>
      </c>
      <c r="G151" s="23" t="s">
        <v>64</v>
      </c>
      <c r="H151" s="22" t="s">
        <v>279</v>
      </c>
      <c r="I151" s="22" t="s">
        <v>65</v>
      </c>
      <c r="J151" s="22" t="s">
        <v>280</v>
      </c>
      <c r="K151" s="22" t="s">
        <v>66</v>
      </c>
      <c r="L151" s="22" t="s">
        <v>281</v>
      </c>
      <c r="M151" s="23" t="s">
        <v>20</v>
      </c>
      <c r="N151" s="25" t="s">
        <v>282</v>
      </c>
      <c r="AB151" s="120">
        <v>0.2</v>
      </c>
      <c r="AC151" s="119">
        <f>AF152</f>
        <v>5</v>
      </c>
      <c r="AD151" s="98" t="s">
        <v>22</v>
      </c>
      <c r="AE151" s="65" t="s">
        <v>23</v>
      </c>
      <c r="AF151" s="65" t="s">
        <v>24</v>
      </c>
    </row>
    <row r="152" spans="1:126" s="5" customFormat="1" ht="15" x14ac:dyDescent="0.25">
      <c r="A152" s="2"/>
      <c r="B152" s="106"/>
      <c r="C152" s="10"/>
      <c r="D152" s="74"/>
      <c r="E152" s="73"/>
      <c r="F152" s="73"/>
      <c r="G152" s="73"/>
      <c r="H152" s="73"/>
      <c r="I152" s="73"/>
      <c r="J152" s="73"/>
      <c r="K152" s="73"/>
      <c r="L152" s="73"/>
      <c r="M152" s="12"/>
      <c r="N152" s="13"/>
      <c r="O152" s="26" t="b">
        <v>1</v>
      </c>
      <c r="P152" s="26" t="b">
        <v>1</v>
      </c>
      <c r="Q152" s="26" t="b">
        <v>1</v>
      </c>
      <c r="R152" s="26" t="b">
        <v>1</v>
      </c>
      <c r="S152" s="26" t="b">
        <v>1</v>
      </c>
      <c r="T152" s="26" t="b">
        <v>1</v>
      </c>
      <c r="U152" s="26" t="b">
        <v>1</v>
      </c>
      <c r="V152" s="26" t="b">
        <v>1</v>
      </c>
      <c r="W152" s="26" t="b">
        <v>1</v>
      </c>
      <c r="X152" s="4"/>
      <c r="Y152" s="4"/>
      <c r="Z152" s="4"/>
      <c r="AA152" s="4"/>
      <c r="AB152" s="117"/>
      <c r="AC152" s="115"/>
      <c r="AD152" s="98">
        <f>COUNTIF(O152:P152, "TRUE")</f>
        <v>2</v>
      </c>
      <c r="AE152" s="65">
        <f>COUNTIF(Q152:W152, "TRUE")</f>
        <v>7</v>
      </c>
      <c r="AF152" s="77">
        <f>IF(AD152=2,3,0)+IF(AE152=1,1,IF(AE152&gt;1,2))</f>
        <v>5</v>
      </c>
      <c r="AG152" s="4"/>
      <c r="AH152" s="4"/>
      <c r="AI152" s="4"/>
      <c r="AJ152" s="4"/>
      <c r="AK152" s="4"/>
      <c r="AL152" s="4"/>
      <c r="AM152" s="4"/>
      <c r="AN152" s="4"/>
      <c r="AO152" s="4"/>
      <c r="AP152" s="4"/>
      <c r="AQ152" s="4"/>
    </row>
    <row r="153" spans="1:126" s="5" customFormat="1" ht="60" x14ac:dyDescent="0.25">
      <c r="A153" s="2"/>
      <c r="B153" s="106"/>
      <c r="C153" s="14" t="s">
        <v>283</v>
      </c>
      <c r="D153" s="74" t="s">
        <v>58</v>
      </c>
      <c r="E153" s="11"/>
      <c r="F153" s="11"/>
      <c r="G153" s="11"/>
      <c r="H153" s="11"/>
      <c r="I153" s="11"/>
      <c r="J153" s="11"/>
      <c r="K153" s="11"/>
      <c r="L153" s="11"/>
      <c r="M153" s="12" t="s">
        <v>284</v>
      </c>
      <c r="N153" s="29" t="s">
        <v>285</v>
      </c>
      <c r="W153" s="64" t="s">
        <v>58</v>
      </c>
      <c r="X153" s="76" t="s">
        <v>3</v>
      </c>
      <c r="AB153" s="117">
        <v>0.2</v>
      </c>
      <c r="AC153" s="115">
        <f>HLOOKUP(D153,W153:X154,2,0)</f>
        <v>5</v>
      </c>
      <c r="AD153" s="72"/>
      <c r="AE153" s="72"/>
      <c r="AF153" s="72"/>
    </row>
    <row r="154" spans="1:126" s="5" customFormat="1" ht="15" x14ac:dyDescent="0.25">
      <c r="A154" s="2"/>
      <c r="B154" s="106"/>
      <c r="C154" s="10"/>
      <c r="D154" s="64"/>
      <c r="E154" s="11"/>
      <c r="F154" s="11"/>
      <c r="G154" s="11"/>
      <c r="H154" s="11"/>
      <c r="I154" s="11"/>
      <c r="J154" s="11"/>
      <c r="K154" s="11"/>
      <c r="L154" s="11"/>
      <c r="M154" s="12"/>
      <c r="N154" s="13"/>
      <c r="W154" s="64">
        <v>5</v>
      </c>
      <c r="X154" s="76">
        <v>0</v>
      </c>
      <c r="AB154" s="117"/>
      <c r="AC154" s="115"/>
      <c r="AD154" s="72"/>
      <c r="AE154" s="72"/>
      <c r="AF154" s="72"/>
    </row>
    <row r="155" spans="1:126" s="5" customFormat="1" ht="45" x14ac:dyDescent="0.25">
      <c r="A155" s="2"/>
      <c r="B155" s="106"/>
      <c r="C155" s="10" t="s">
        <v>286</v>
      </c>
      <c r="D155" s="84" t="s">
        <v>287</v>
      </c>
      <c r="E155" s="30" t="s">
        <v>288</v>
      </c>
      <c r="F155" s="11" t="s">
        <v>289</v>
      </c>
      <c r="G155" s="11" t="s">
        <v>290</v>
      </c>
      <c r="H155" s="11" t="s">
        <v>291</v>
      </c>
      <c r="I155" s="11" t="s">
        <v>292</v>
      </c>
      <c r="J155" s="12"/>
      <c r="K155" s="11"/>
      <c r="L155" s="11"/>
      <c r="M155" s="11" t="s">
        <v>59</v>
      </c>
      <c r="N155" s="13" t="s">
        <v>293</v>
      </c>
      <c r="AB155" s="117">
        <v>0.2</v>
      </c>
      <c r="AC155" s="115">
        <f>AF156</f>
        <v>5</v>
      </c>
      <c r="AD155" s="98" t="s">
        <v>22</v>
      </c>
      <c r="AE155" s="65" t="s">
        <v>23</v>
      </c>
      <c r="AF155" s="65" t="s">
        <v>24</v>
      </c>
    </row>
    <row r="156" spans="1:126" s="5" customFormat="1" ht="15" x14ac:dyDescent="0.25">
      <c r="A156" s="2"/>
      <c r="B156" s="106"/>
      <c r="C156" s="10"/>
      <c r="D156" s="74"/>
      <c r="E156" s="73"/>
      <c r="F156" s="73"/>
      <c r="G156" s="73"/>
      <c r="H156" s="73"/>
      <c r="I156" s="73"/>
      <c r="J156" s="11"/>
      <c r="K156" s="11"/>
      <c r="L156" s="11"/>
      <c r="M156" s="12"/>
      <c r="N156" s="13"/>
      <c r="O156" s="26" t="b">
        <v>1</v>
      </c>
      <c r="P156" s="26" t="b">
        <v>1</v>
      </c>
      <c r="Q156" s="26" t="b">
        <v>1</v>
      </c>
      <c r="R156" s="26" t="b">
        <v>1</v>
      </c>
      <c r="S156" s="26" t="b">
        <v>1</v>
      </c>
      <c r="T156" s="26" t="b">
        <v>1</v>
      </c>
      <c r="U156" s="4"/>
      <c r="V156" s="4"/>
      <c r="W156" s="4"/>
      <c r="X156" s="4"/>
      <c r="Y156" s="4"/>
      <c r="Z156" s="4"/>
      <c r="AA156" s="4"/>
      <c r="AB156" s="117"/>
      <c r="AC156" s="115"/>
      <c r="AD156" s="98">
        <f>COUNTIF(O156:P156, "TRUE")</f>
        <v>2</v>
      </c>
      <c r="AE156" s="65">
        <f>COUNTIF(Q156:T156, "TRUE")</f>
        <v>4</v>
      </c>
      <c r="AF156" s="77">
        <f>IF(AD156=2,3,0)+IF(AE156=1,1,IF(AE156&gt;1,2))</f>
        <v>5</v>
      </c>
      <c r="AG156" s="4"/>
      <c r="AH156" s="4"/>
      <c r="AI156" s="4"/>
      <c r="AJ156" s="4"/>
      <c r="AK156" s="4"/>
      <c r="AL156" s="4"/>
      <c r="AM156" s="4"/>
      <c r="AN156" s="4"/>
      <c r="AO156" s="4"/>
      <c r="AP156" s="4"/>
      <c r="AQ156" s="4"/>
    </row>
    <row r="157" spans="1:126" s="5" customFormat="1" ht="45" x14ac:dyDescent="0.25">
      <c r="A157" s="2"/>
      <c r="B157" s="106"/>
      <c r="C157" s="10" t="s">
        <v>294</v>
      </c>
      <c r="D157" s="74" t="s">
        <v>58</v>
      </c>
      <c r="E157" s="11"/>
      <c r="F157" s="11"/>
      <c r="G157" s="11"/>
      <c r="H157" s="11"/>
      <c r="I157" s="11"/>
      <c r="J157" s="11"/>
      <c r="K157" s="11"/>
      <c r="L157" s="11"/>
      <c r="M157" s="33" t="s">
        <v>32</v>
      </c>
      <c r="N157" s="13" t="s">
        <v>295</v>
      </c>
      <c r="W157" s="64" t="s">
        <v>58</v>
      </c>
      <c r="X157" s="76" t="s">
        <v>3</v>
      </c>
      <c r="AB157" s="117">
        <v>0.2</v>
      </c>
      <c r="AC157" s="115">
        <f>HLOOKUP(D157,W157:X158,2,0)</f>
        <v>5</v>
      </c>
      <c r="AD157" s="72"/>
      <c r="AE157" s="72"/>
      <c r="AF157" s="72"/>
    </row>
    <row r="158" spans="1:126" s="5" customFormat="1" ht="15" x14ac:dyDescent="0.25">
      <c r="A158" s="2"/>
      <c r="B158" s="106"/>
      <c r="C158" s="16"/>
      <c r="D158" s="64"/>
      <c r="E158" s="11"/>
      <c r="F158" s="11"/>
      <c r="G158" s="81"/>
      <c r="H158" s="11"/>
      <c r="I158" s="11"/>
      <c r="J158" s="11"/>
      <c r="K158" s="11"/>
      <c r="L158" s="11"/>
      <c r="M158" s="12"/>
      <c r="N158" s="13"/>
      <c r="W158" s="64">
        <v>5</v>
      </c>
      <c r="X158" s="76">
        <v>0</v>
      </c>
      <c r="AB158" s="117"/>
      <c r="AC158" s="115"/>
      <c r="AD158" s="72"/>
      <c r="AE158" s="72"/>
      <c r="AF158" s="72"/>
    </row>
    <row r="159" spans="1:126" s="5" customFormat="1" ht="30" x14ac:dyDescent="0.25">
      <c r="A159" s="2"/>
      <c r="B159" s="106"/>
      <c r="C159" s="14" t="s">
        <v>43</v>
      </c>
      <c r="D159" s="74" t="s">
        <v>58</v>
      </c>
      <c r="E159" s="11"/>
      <c r="F159" s="11"/>
      <c r="G159" s="12"/>
      <c r="H159" s="11"/>
      <c r="I159" s="11"/>
      <c r="J159" s="11"/>
      <c r="K159" s="11"/>
      <c r="L159" s="11"/>
      <c r="M159" s="12" t="s">
        <v>45</v>
      </c>
      <c r="N159" s="13" t="s">
        <v>46</v>
      </c>
      <c r="W159" s="64" t="s">
        <v>58</v>
      </c>
      <c r="X159" s="76" t="s">
        <v>3</v>
      </c>
      <c r="AB159" s="117">
        <v>0.2</v>
      </c>
      <c r="AC159" s="115">
        <f>HLOOKUP(D159,W159:X160,2,0)</f>
        <v>5</v>
      </c>
      <c r="AD159" s="72"/>
      <c r="AE159" s="72"/>
      <c r="AF159" s="72"/>
    </row>
    <row r="160" spans="1:126" s="5" customFormat="1" ht="15.75" thickBot="1" x14ac:dyDescent="0.3">
      <c r="A160" s="2"/>
      <c r="B160" s="106"/>
      <c r="C160" s="17"/>
      <c r="D160" s="66"/>
      <c r="E160" s="18"/>
      <c r="F160" s="18"/>
      <c r="G160" s="18"/>
      <c r="H160" s="18"/>
      <c r="I160" s="18"/>
      <c r="J160" s="18"/>
      <c r="K160" s="18"/>
      <c r="L160" s="18"/>
      <c r="M160" s="19"/>
      <c r="N160" s="20"/>
      <c r="W160" s="64">
        <v>5</v>
      </c>
      <c r="X160" s="76">
        <v>0</v>
      </c>
      <c r="AB160" s="118"/>
      <c r="AC160" s="116"/>
      <c r="AD160" s="72"/>
      <c r="AE160" s="72"/>
      <c r="AF160" s="72"/>
    </row>
    <row r="161" spans="1:126" s="5" customFormat="1" ht="27" thickBot="1" x14ac:dyDescent="0.3">
      <c r="A161" s="2"/>
      <c r="B161" s="107"/>
      <c r="C161" s="108" t="s">
        <v>48</v>
      </c>
      <c r="D161" s="109"/>
      <c r="E161" s="109"/>
      <c r="F161" s="109"/>
      <c r="G161" s="109"/>
      <c r="H161" s="109"/>
      <c r="I161" s="109"/>
      <c r="J161" s="109"/>
      <c r="K161" s="109"/>
      <c r="L161" s="109"/>
      <c r="M161" s="109"/>
      <c r="N161" s="109"/>
      <c r="O161" s="4"/>
      <c r="P161" s="4"/>
      <c r="Q161" s="4"/>
      <c r="R161" s="4"/>
      <c r="S161" s="4"/>
      <c r="T161" s="4"/>
      <c r="U161" s="4"/>
      <c r="V161" s="70"/>
      <c r="W161" s="4"/>
      <c r="X161" s="4"/>
      <c r="Y161" s="4"/>
      <c r="Z161" s="4"/>
      <c r="AA161" s="4"/>
      <c r="AB161" s="110">
        <f>AB151*AC151+AB153*AC153+AB155*AC155+AB157*AC157+AB159*AC159</f>
        <v>5</v>
      </c>
      <c r="AC161" s="111"/>
      <c r="AD161" s="71"/>
      <c r="AE161" s="71"/>
      <c r="AF161" s="71"/>
      <c r="AG161" s="4"/>
      <c r="AH161" s="4"/>
      <c r="AI161" s="4"/>
      <c r="AJ161" s="4"/>
      <c r="AK161" s="4"/>
      <c r="AL161" s="4"/>
      <c r="AM161" s="4"/>
      <c r="AN161" s="4"/>
      <c r="AO161" s="4"/>
      <c r="AP161" s="4"/>
      <c r="AQ161" s="4"/>
    </row>
    <row r="162" spans="1:126" s="26" customFormat="1" ht="75" x14ac:dyDescent="0.25">
      <c r="A162" s="2"/>
      <c r="B162" s="112" t="s">
        <v>263</v>
      </c>
      <c r="C162" s="27" t="s">
        <v>70</v>
      </c>
      <c r="D162" s="34" t="s">
        <v>296</v>
      </c>
      <c r="E162" s="34" t="s">
        <v>77</v>
      </c>
      <c r="F162" s="34" t="s">
        <v>73</v>
      </c>
      <c r="G162" s="24" t="s">
        <v>71</v>
      </c>
      <c r="H162" s="23" t="s">
        <v>297</v>
      </c>
      <c r="I162" s="23" t="s">
        <v>298</v>
      </c>
      <c r="J162" s="23" t="s">
        <v>299</v>
      </c>
      <c r="K162" s="23"/>
      <c r="L162" s="23"/>
      <c r="M162" s="38" t="s">
        <v>20</v>
      </c>
      <c r="N162" s="25" t="s">
        <v>300</v>
      </c>
      <c r="O162" s="4"/>
      <c r="P162" s="4"/>
      <c r="Q162" s="4"/>
      <c r="R162" s="4"/>
      <c r="S162" s="4"/>
      <c r="T162" s="4"/>
      <c r="U162" s="4"/>
      <c r="V162" s="4"/>
      <c r="W162" s="4"/>
      <c r="X162" s="4"/>
      <c r="Y162" s="4"/>
      <c r="Z162" s="4"/>
      <c r="AA162" s="4"/>
      <c r="AB162" s="120">
        <v>0.25</v>
      </c>
      <c r="AC162" s="119">
        <f>AF163</f>
        <v>5</v>
      </c>
      <c r="AD162" s="98" t="s">
        <v>22</v>
      </c>
      <c r="AE162" s="65" t="s">
        <v>23</v>
      </c>
      <c r="AF162" s="65" t="s">
        <v>24</v>
      </c>
      <c r="AG162" s="4"/>
      <c r="AH162" s="4"/>
      <c r="AI162" s="4"/>
      <c r="AJ162" s="4"/>
      <c r="AK162" s="4"/>
      <c r="AL162" s="4"/>
      <c r="AM162" s="4"/>
      <c r="AN162" s="4"/>
      <c r="AO162" s="4"/>
      <c r="AP162" s="4"/>
      <c r="AQ162" s="4"/>
      <c r="AR162" s="4"/>
      <c r="AS162" s="4"/>
      <c r="AT162" s="4"/>
      <c r="AU162" s="4"/>
      <c r="AV162" s="4"/>
      <c r="AW162" s="4"/>
      <c r="AX162" s="4"/>
      <c r="AY162" s="4"/>
      <c r="AZ162" s="4"/>
      <c r="BA162" s="4"/>
      <c r="BB162" s="4"/>
      <c r="BC162" s="4"/>
      <c r="BD162" s="4"/>
      <c r="BE162" s="4"/>
      <c r="BF162" s="4"/>
      <c r="BG162" s="4"/>
      <c r="BH162" s="4"/>
      <c r="BI162" s="4"/>
      <c r="BJ162" s="4"/>
      <c r="BK162" s="4"/>
      <c r="BL162" s="4"/>
      <c r="BM162" s="4"/>
      <c r="BN162" s="4"/>
      <c r="BO162" s="4"/>
      <c r="BP162" s="4"/>
      <c r="BQ162" s="4"/>
      <c r="BR162" s="4"/>
      <c r="BS162" s="4"/>
      <c r="BT162" s="4"/>
      <c r="BU162" s="4"/>
      <c r="BV162" s="4"/>
      <c r="BW162" s="4"/>
      <c r="BX162" s="4"/>
      <c r="BY162" s="4"/>
      <c r="BZ162" s="4"/>
      <c r="CA162" s="4"/>
      <c r="CB162" s="4"/>
      <c r="CC162" s="4"/>
      <c r="CD162" s="4"/>
      <c r="CE162" s="4"/>
      <c r="CF162" s="4"/>
      <c r="CG162" s="4"/>
      <c r="CH162" s="4"/>
      <c r="CI162" s="4"/>
      <c r="CJ162" s="4"/>
      <c r="CK162" s="4"/>
      <c r="CL162" s="4"/>
      <c r="CM162" s="4"/>
      <c r="CN162" s="4"/>
      <c r="CO162" s="4"/>
      <c r="CP162" s="4"/>
      <c r="CQ162" s="4"/>
      <c r="CR162" s="4"/>
      <c r="CS162" s="4"/>
      <c r="CT162" s="4"/>
      <c r="CU162" s="4"/>
      <c r="CV162" s="4"/>
      <c r="CW162" s="4"/>
      <c r="CX162" s="4"/>
      <c r="CY162" s="4"/>
      <c r="CZ162" s="4"/>
      <c r="DA162" s="4"/>
      <c r="DB162" s="4"/>
      <c r="DC162" s="4"/>
      <c r="DD162" s="4"/>
      <c r="DE162" s="4"/>
      <c r="DF162" s="4"/>
      <c r="DG162" s="4"/>
      <c r="DH162" s="4"/>
      <c r="DI162" s="4"/>
      <c r="DJ162" s="4"/>
      <c r="DK162" s="4"/>
      <c r="DL162" s="4"/>
      <c r="DM162" s="4"/>
      <c r="DN162" s="4"/>
      <c r="DO162" s="4"/>
      <c r="DP162" s="4"/>
      <c r="DQ162" s="4"/>
      <c r="DR162" s="4"/>
      <c r="DS162" s="4"/>
      <c r="DT162" s="4"/>
      <c r="DU162" s="4"/>
      <c r="DV162" s="4"/>
    </row>
    <row r="163" spans="1:126" s="5" customFormat="1" ht="15" x14ac:dyDescent="0.25">
      <c r="A163" s="2"/>
      <c r="B163" s="113"/>
      <c r="C163" s="10"/>
      <c r="D163" s="73"/>
      <c r="E163" s="73"/>
      <c r="F163" s="73"/>
      <c r="G163" s="74"/>
      <c r="H163" s="73"/>
      <c r="I163" s="73"/>
      <c r="J163" s="73"/>
      <c r="K163" s="11"/>
      <c r="L163" s="11"/>
      <c r="M163" s="12"/>
      <c r="N163" s="13"/>
      <c r="O163" s="26" t="b">
        <v>1</v>
      </c>
      <c r="P163" s="26" t="b">
        <v>1</v>
      </c>
      <c r="Q163" s="26" t="b">
        <v>1</v>
      </c>
      <c r="R163" s="26" t="b">
        <v>1</v>
      </c>
      <c r="S163" s="26" t="b">
        <v>1</v>
      </c>
      <c r="T163" s="26" t="b">
        <v>1</v>
      </c>
      <c r="U163" s="26" t="b">
        <v>1</v>
      </c>
      <c r="V163" s="4"/>
      <c r="W163" s="4"/>
      <c r="X163" s="4"/>
      <c r="Y163" s="4"/>
      <c r="Z163" s="4"/>
      <c r="AA163" s="4"/>
      <c r="AB163" s="117"/>
      <c r="AC163" s="115"/>
      <c r="AD163" s="98">
        <f>COUNTIF(S163:U163, "TRUE")</f>
        <v>3</v>
      </c>
      <c r="AE163" s="65">
        <f>COUNTIF(O163:R163, "TRUE")</f>
        <v>4</v>
      </c>
      <c r="AF163" s="77">
        <f>IF(AD163=3,3,0)+IF(AE163=1,1,IF(AE163&gt;1,2))</f>
        <v>5</v>
      </c>
      <c r="AG163" s="4"/>
      <c r="AH163" s="4"/>
      <c r="AI163" s="4"/>
      <c r="AJ163" s="4"/>
      <c r="AK163" s="4"/>
      <c r="AL163" s="4"/>
      <c r="AM163" s="4"/>
      <c r="AN163" s="4"/>
      <c r="AO163" s="4"/>
      <c r="AP163" s="4"/>
      <c r="AQ163" s="4"/>
    </row>
    <row r="164" spans="1:126" s="5" customFormat="1" ht="60" x14ac:dyDescent="0.25">
      <c r="A164" s="2"/>
      <c r="B164" s="113"/>
      <c r="C164" s="14" t="s">
        <v>301</v>
      </c>
      <c r="D164" s="74" t="s">
        <v>302</v>
      </c>
      <c r="E164" s="11"/>
      <c r="F164" s="11"/>
      <c r="G164" s="11"/>
      <c r="H164" s="11"/>
      <c r="I164" s="11"/>
      <c r="J164" s="11"/>
      <c r="K164" s="11"/>
      <c r="L164" s="11"/>
      <c r="M164" s="12" t="s">
        <v>59</v>
      </c>
      <c r="N164" s="13" t="s">
        <v>303</v>
      </c>
      <c r="O164" s="4"/>
      <c r="P164" s="4"/>
      <c r="Q164" s="4"/>
      <c r="R164" s="4"/>
      <c r="S164" s="4"/>
      <c r="T164" s="4"/>
      <c r="U164" s="4"/>
      <c r="V164" s="4"/>
      <c r="W164" s="64" t="s">
        <v>302</v>
      </c>
      <c r="X164" s="11" t="s">
        <v>304</v>
      </c>
      <c r="Y164" s="11" t="s">
        <v>305</v>
      </c>
      <c r="Z164" s="4"/>
      <c r="AA164" s="4"/>
      <c r="AB164" s="117">
        <v>0.25</v>
      </c>
      <c r="AC164" s="115">
        <f>HLOOKUP(D164,W164:Y165,2,0)</f>
        <v>5</v>
      </c>
      <c r="AD164" s="71"/>
      <c r="AE164" s="71"/>
      <c r="AF164" s="71"/>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c r="BF164" s="4"/>
      <c r="BG164" s="4"/>
      <c r="BH164" s="4"/>
      <c r="BI164" s="4"/>
      <c r="BJ164" s="4"/>
      <c r="BK164" s="4"/>
      <c r="BL164" s="4"/>
      <c r="BM164" s="4"/>
      <c r="BN164" s="4"/>
      <c r="BO164" s="4"/>
      <c r="BP164" s="4"/>
      <c r="BQ164" s="4"/>
      <c r="BR164" s="4"/>
      <c r="BS164" s="4"/>
      <c r="BT164" s="4"/>
      <c r="BU164" s="4"/>
      <c r="BV164" s="4"/>
      <c r="BW164" s="4"/>
      <c r="BX164" s="4"/>
      <c r="BY164" s="4"/>
      <c r="BZ164" s="4"/>
      <c r="CA164" s="4"/>
      <c r="CB164" s="4"/>
      <c r="CC164" s="4"/>
      <c r="CD164" s="4"/>
      <c r="CE164" s="4"/>
      <c r="CF164" s="4"/>
      <c r="CG164" s="4"/>
      <c r="CH164" s="4"/>
      <c r="CI164" s="4"/>
      <c r="CJ164" s="4"/>
      <c r="CK164" s="4"/>
      <c r="CL164" s="4"/>
      <c r="CM164" s="4"/>
      <c r="CN164" s="4"/>
      <c r="CO164" s="4"/>
      <c r="CP164" s="4"/>
      <c r="CQ164" s="4"/>
      <c r="CR164" s="4"/>
      <c r="CS164" s="4"/>
      <c r="CT164" s="4"/>
      <c r="CU164" s="4"/>
      <c r="CV164" s="4"/>
      <c r="CW164" s="4"/>
      <c r="CX164" s="4"/>
      <c r="CY164" s="4"/>
      <c r="CZ164" s="4"/>
      <c r="DA164" s="4"/>
      <c r="DB164" s="4"/>
      <c r="DC164" s="4"/>
      <c r="DD164" s="4"/>
      <c r="DE164" s="4"/>
      <c r="DF164" s="4"/>
      <c r="DG164" s="4"/>
      <c r="DH164" s="4"/>
      <c r="DI164" s="4"/>
      <c r="DJ164" s="4"/>
      <c r="DK164" s="4"/>
      <c r="DL164" s="4"/>
      <c r="DM164" s="4"/>
      <c r="DN164" s="4"/>
      <c r="DO164" s="4"/>
      <c r="DP164" s="4"/>
      <c r="DQ164" s="4"/>
      <c r="DR164" s="4"/>
      <c r="DS164" s="4"/>
      <c r="DT164" s="4"/>
      <c r="DU164" s="4"/>
      <c r="DV164" s="4"/>
    </row>
    <row r="165" spans="1:126" s="5" customFormat="1" ht="15" x14ac:dyDescent="0.25">
      <c r="A165" s="2"/>
      <c r="B165" s="113"/>
      <c r="C165" s="14"/>
      <c r="D165" s="64"/>
      <c r="E165" s="11"/>
      <c r="F165" s="11"/>
      <c r="G165" s="11"/>
      <c r="H165" s="11"/>
      <c r="I165" s="11"/>
      <c r="J165" s="11"/>
      <c r="K165" s="11"/>
      <c r="L165" s="11"/>
      <c r="M165" s="12"/>
      <c r="N165" s="13"/>
      <c r="O165" s="4"/>
      <c r="P165" s="4"/>
      <c r="Q165" s="4"/>
      <c r="R165" s="4"/>
      <c r="S165" s="4"/>
      <c r="T165" s="4"/>
      <c r="U165" s="4"/>
      <c r="V165" s="4"/>
      <c r="W165" s="64">
        <v>5</v>
      </c>
      <c r="X165" s="11">
        <v>3</v>
      </c>
      <c r="Y165" s="11">
        <v>0</v>
      </c>
      <c r="Z165" s="4"/>
      <c r="AA165" s="4"/>
      <c r="AB165" s="117"/>
      <c r="AC165" s="115"/>
      <c r="AD165" s="71"/>
      <c r="AE165" s="71"/>
      <c r="AF165" s="71"/>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c r="BF165" s="4"/>
      <c r="BG165" s="4"/>
      <c r="BH165" s="4"/>
      <c r="BI165" s="4"/>
      <c r="BJ165" s="4"/>
      <c r="BK165" s="4"/>
      <c r="BL165" s="4"/>
      <c r="BM165" s="4"/>
      <c r="BN165" s="4"/>
      <c r="BO165" s="4"/>
      <c r="BP165" s="4"/>
      <c r="BQ165" s="4"/>
      <c r="BR165" s="4"/>
      <c r="BS165" s="4"/>
      <c r="BT165" s="4"/>
      <c r="BU165" s="4"/>
      <c r="BV165" s="4"/>
      <c r="BW165" s="4"/>
      <c r="BX165" s="4"/>
      <c r="BY165" s="4"/>
      <c r="BZ165" s="4"/>
      <c r="CA165" s="4"/>
      <c r="CB165" s="4"/>
      <c r="CC165" s="4"/>
      <c r="CD165" s="4"/>
      <c r="CE165" s="4"/>
      <c r="CF165" s="4"/>
      <c r="CG165" s="4"/>
      <c r="CH165" s="4"/>
      <c r="CI165" s="4"/>
      <c r="CJ165" s="4"/>
      <c r="CK165" s="4"/>
      <c r="CL165" s="4"/>
      <c r="CM165" s="4"/>
      <c r="CN165" s="4"/>
      <c r="CO165" s="4"/>
      <c r="CP165" s="4"/>
      <c r="CQ165" s="4"/>
      <c r="CR165" s="4"/>
      <c r="CS165" s="4"/>
      <c r="CT165" s="4"/>
      <c r="CU165" s="4"/>
      <c r="CV165" s="4"/>
      <c r="CW165" s="4"/>
      <c r="CX165" s="4"/>
      <c r="CY165" s="4"/>
      <c r="CZ165" s="4"/>
      <c r="DA165" s="4"/>
      <c r="DB165" s="4"/>
      <c r="DC165" s="4"/>
      <c r="DD165" s="4"/>
      <c r="DE165" s="4"/>
      <c r="DF165" s="4"/>
      <c r="DG165" s="4"/>
      <c r="DH165" s="4"/>
      <c r="DI165" s="4"/>
      <c r="DJ165" s="4"/>
      <c r="DK165" s="4"/>
      <c r="DL165" s="4"/>
      <c r="DM165" s="4"/>
      <c r="DN165" s="4"/>
      <c r="DO165" s="4"/>
      <c r="DP165" s="4"/>
      <c r="DQ165" s="4"/>
      <c r="DR165" s="4"/>
      <c r="DS165" s="4"/>
      <c r="DT165" s="4"/>
      <c r="DU165" s="4"/>
      <c r="DV165" s="4"/>
    </row>
    <row r="166" spans="1:126" s="5" customFormat="1" ht="30" x14ac:dyDescent="0.25">
      <c r="A166" s="2"/>
      <c r="B166" s="113"/>
      <c r="C166" s="42" t="s">
        <v>306</v>
      </c>
      <c r="D166" s="74" t="s">
        <v>58</v>
      </c>
      <c r="E166" s="11"/>
      <c r="F166" s="40"/>
      <c r="G166" s="40"/>
      <c r="H166" s="40"/>
      <c r="I166" s="40"/>
      <c r="J166" s="40"/>
      <c r="K166" s="40"/>
      <c r="L166" s="40"/>
      <c r="M166" s="36" t="s">
        <v>38</v>
      </c>
      <c r="N166" s="37" t="s">
        <v>307</v>
      </c>
      <c r="O166" s="4"/>
      <c r="P166" s="4"/>
      <c r="Q166" s="4"/>
      <c r="R166" s="4"/>
      <c r="S166" s="4"/>
      <c r="T166" s="4"/>
      <c r="U166" s="4"/>
      <c r="V166" s="4"/>
      <c r="W166" s="64" t="s">
        <v>58</v>
      </c>
      <c r="X166" s="76" t="s">
        <v>3</v>
      </c>
      <c r="Y166" s="4"/>
      <c r="Z166" s="4"/>
      <c r="AA166" s="4"/>
      <c r="AB166" s="117">
        <v>0.25</v>
      </c>
      <c r="AC166" s="115">
        <f>HLOOKUP(D166,W166:X167,2,0)</f>
        <v>5</v>
      </c>
      <c r="AD166" s="71"/>
      <c r="AE166" s="71"/>
      <c r="AF166" s="71"/>
      <c r="AG166" s="4"/>
      <c r="AH166" s="4"/>
      <c r="AI166" s="4"/>
      <c r="AJ166" s="4"/>
      <c r="AK166" s="4"/>
      <c r="AL166" s="4"/>
      <c r="AM166" s="4"/>
      <c r="AN166" s="4"/>
      <c r="AO166" s="4"/>
      <c r="AP166" s="4"/>
      <c r="AQ166" s="4"/>
      <c r="AR166" s="4"/>
      <c r="AS166" s="4"/>
      <c r="AT166" s="4"/>
      <c r="AU166" s="4"/>
      <c r="AV166" s="4"/>
      <c r="AW166" s="4"/>
      <c r="AX166" s="4"/>
      <c r="AY166" s="4"/>
      <c r="AZ166" s="4"/>
      <c r="BA166" s="4"/>
      <c r="BB166" s="4"/>
      <c r="BC166" s="4"/>
      <c r="BD166" s="4"/>
      <c r="BE166" s="4"/>
      <c r="BF166" s="4"/>
      <c r="BG166" s="4"/>
      <c r="BH166" s="4"/>
      <c r="BI166" s="4"/>
      <c r="BJ166" s="4"/>
      <c r="BK166" s="4"/>
      <c r="BL166" s="4"/>
      <c r="BM166" s="4"/>
      <c r="BN166" s="4"/>
      <c r="BO166" s="4"/>
      <c r="BP166" s="4"/>
      <c r="BQ166" s="4"/>
      <c r="BR166" s="4"/>
      <c r="BS166" s="4"/>
      <c r="BT166" s="4"/>
      <c r="BU166" s="4"/>
      <c r="BV166" s="4"/>
      <c r="BW166" s="4"/>
      <c r="BX166" s="4"/>
      <c r="BY166" s="4"/>
      <c r="BZ166" s="4"/>
      <c r="CA166" s="4"/>
      <c r="CB166" s="4"/>
      <c r="CC166" s="4"/>
      <c r="CD166" s="4"/>
      <c r="CE166" s="4"/>
      <c r="CF166" s="4"/>
      <c r="CG166" s="4"/>
      <c r="CH166" s="4"/>
      <c r="CI166" s="4"/>
      <c r="CJ166" s="4"/>
      <c r="CK166" s="4"/>
      <c r="CL166" s="4"/>
      <c r="CM166" s="4"/>
      <c r="CN166" s="4"/>
      <c r="CO166" s="4"/>
      <c r="CP166" s="4"/>
      <c r="CQ166" s="4"/>
      <c r="CR166" s="4"/>
      <c r="CS166" s="4"/>
      <c r="CT166" s="4"/>
      <c r="CU166" s="4"/>
      <c r="CV166" s="4"/>
      <c r="CW166" s="4"/>
      <c r="CX166" s="4"/>
      <c r="CY166" s="4"/>
      <c r="CZ166" s="4"/>
      <c r="DA166" s="4"/>
      <c r="DB166" s="4"/>
      <c r="DC166" s="4"/>
      <c r="DD166" s="4"/>
      <c r="DE166" s="4"/>
      <c r="DF166" s="4"/>
      <c r="DG166" s="4"/>
      <c r="DH166" s="4"/>
      <c r="DI166" s="4"/>
      <c r="DJ166" s="4"/>
      <c r="DK166" s="4"/>
      <c r="DL166" s="4"/>
      <c r="DM166" s="4"/>
      <c r="DN166" s="4"/>
      <c r="DO166" s="4"/>
      <c r="DP166" s="4"/>
      <c r="DQ166" s="4"/>
      <c r="DR166" s="4"/>
      <c r="DS166" s="4"/>
      <c r="DT166" s="4"/>
      <c r="DU166" s="4"/>
      <c r="DV166" s="4"/>
    </row>
    <row r="167" spans="1:126" s="5" customFormat="1" ht="15" x14ac:dyDescent="0.25">
      <c r="A167" s="2"/>
      <c r="B167" s="113"/>
      <c r="C167" s="42"/>
      <c r="D167" s="64"/>
      <c r="E167" s="11"/>
      <c r="F167" s="40"/>
      <c r="G167" s="40"/>
      <c r="H167" s="82"/>
      <c r="I167" s="40"/>
      <c r="J167" s="40"/>
      <c r="K167" s="40"/>
      <c r="L167" s="40"/>
      <c r="M167" s="36"/>
      <c r="N167" s="37"/>
      <c r="O167" s="4"/>
      <c r="P167" s="4"/>
      <c r="Q167" s="4"/>
      <c r="R167" s="4"/>
      <c r="S167" s="4"/>
      <c r="T167" s="4"/>
      <c r="U167" s="4"/>
      <c r="V167" s="4"/>
      <c r="W167" s="64">
        <v>5</v>
      </c>
      <c r="X167" s="76">
        <v>0</v>
      </c>
      <c r="Y167" s="4"/>
      <c r="Z167" s="4"/>
      <c r="AA167" s="4"/>
      <c r="AB167" s="117"/>
      <c r="AC167" s="115"/>
      <c r="AD167" s="71"/>
      <c r="AE167" s="71"/>
      <c r="AF167" s="71"/>
      <c r="AG167" s="4"/>
      <c r="AH167" s="4"/>
      <c r="AI167" s="4"/>
      <c r="AJ167" s="4"/>
      <c r="AK167" s="4"/>
      <c r="AL167" s="4"/>
      <c r="AM167" s="4"/>
      <c r="AN167" s="4"/>
      <c r="AO167" s="4"/>
      <c r="AP167" s="4"/>
      <c r="AQ167" s="4"/>
      <c r="AR167" s="4"/>
      <c r="AS167" s="4"/>
      <c r="AT167" s="4"/>
      <c r="AU167" s="4"/>
      <c r="AV167" s="4"/>
      <c r="AW167" s="4"/>
      <c r="AX167" s="4"/>
      <c r="AY167" s="4"/>
      <c r="AZ167" s="4"/>
      <c r="BA167" s="4"/>
      <c r="BB167" s="4"/>
      <c r="BC167" s="4"/>
      <c r="BD167" s="4"/>
      <c r="BE167" s="4"/>
      <c r="BF167" s="4"/>
      <c r="BG167" s="4"/>
      <c r="BH167" s="4"/>
      <c r="BI167" s="4"/>
      <c r="BJ167" s="4"/>
      <c r="BK167" s="4"/>
      <c r="BL167" s="4"/>
      <c r="BM167" s="4"/>
      <c r="BN167" s="4"/>
      <c r="BO167" s="4"/>
      <c r="BP167" s="4"/>
      <c r="BQ167" s="4"/>
      <c r="BR167" s="4"/>
      <c r="BS167" s="4"/>
      <c r="BT167" s="4"/>
      <c r="BU167" s="4"/>
      <c r="BV167" s="4"/>
      <c r="BW167" s="4"/>
      <c r="BX167" s="4"/>
      <c r="BY167" s="4"/>
      <c r="BZ167" s="4"/>
      <c r="CA167" s="4"/>
      <c r="CB167" s="4"/>
      <c r="CC167" s="4"/>
      <c r="CD167" s="4"/>
      <c r="CE167" s="4"/>
      <c r="CF167" s="4"/>
      <c r="CG167" s="4"/>
      <c r="CH167" s="4"/>
      <c r="CI167" s="4"/>
      <c r="CJ167" s="4"/>
      <c r="CK167" s="4"/>
      <c r="CL167" s="4"/>
      <c r="CM167" s="4"/>
      <c r="CN167" s="4"/>
      <c r="CO167" s="4"/>
      <c r="CP167" s="4"/>
      <c r="CQ167" s="4"/>
      <c r="CR167" s="4"/>
      <c r="CS167" s="4"/>
      <c r="CT167" s="4"/>
      <c r="CU167" s="4"/>
      <c r="CV167" s="4"/>
      <c r="CW167" s="4"/>
      <c r="CX167" s="4"/>
      <c r="CY167" s="4"/>
      <c r="CZ167" s="4"/>
      <c r="DA167" s="4"/>
      <c r="DB167" s="4"/>
      <c r="DC167" s="4"/>
      <c r="DD167" s="4"/>
      <c r="DE167" s="4"/>
      <c r="DF167" s="4"/>
      <c r="DG167" s="4"/>
      <c r="DH167" s="4"/>
      <c r="DI167" s="4"/>
      <c r="DJ167" s="4"/>
      <c r="DK167" s="4"/>
      <c r="DL167" s="4"/>
      <c r="DM167" s="4"/>
      <c r="DN167" s="4"/>
      <c r="DO167" s="4"/>
      <c r="DP167" s="4"/>
      <c r="DQ167" s="4"/>
      <c r="DR167" s="4"/>
      <c r="DS167" s="4"/>
      <c r="DT167" s="4"/>
      <c r="DU167" s="4"/>
      <c r="DV167" s="4"/>
    </row>
    <row r="168" spans="1:126" s="5" customFormat="1" ht="30" x14ac:dyDescent="0.25">
      <c r="A168" s="2"/>
      <c r="B168" s="113"/>
      <c r="C168" s="14" t="s">
        <v>248</v>
      </c>
      <c r="D168" s="74" t="s">
        <v>58</v>
      </c>
      <c r="E168" s="11"/>
      <c r="F168" s="11"/>
      <c r="G168" s="11"/>
      <c r="H168" s="12"/>
      <c r="I168" s="11"/>
      <c r="J168" s="11"/>
      <c r="K168" s="11"/>
      <c r="L168" s="11"/>
      <c r="M168" s="12" t="s">
        <v>45</v>
      </c>
      <c r="N168" s="13" t="s">
        <v>46</v>
      </c>
      <c r="O168" s="4"/>
      <c r="P168" s="4"/>
      <c r="Q168" s="4"/>
      <c r="R168" s="4"/>
      <c r="S168" s="4"/>
      <c r="T168" s="4"/>
      <c r="U168" s="4"/>
      <c r="V168" s="4"/>
      <c r="W168" s="64" t="s">
        <v>58</v>
      </c>
      <c r="X168" s="76" t="s">
        <v>3</v>
      </c>
      <c r="Y168" s="4"/>
      <c r="Z168" s="4"/>
      <c r="AA168" s="4"/>
      <c r="AB168" s="117">
        <v>0.25</v>
      </c>
      <c r="AC168" s="115">
        <f>HLOOKUP(D168,W168:X169,2,0)</f>
        <v>5</v>
      </c>
      <c r="AD168" s="71"/>
      <c r="AE168" s="71"/>
      <c r="AF168" s="71"/>
      <c r="AG168" s="4"/>
      <c r="AH168" s="4"/>
      <c r="AI168" s="4"/>
      <c r="AJ168" s="4"/>
      <c r="AK168" s="4"/>
      <c r="AL168" s="4"/>
      <c r="AM168" s="4"/>
      <c r="AN168" s="4"/>
      <c r="AO168" s="4"/>
      <c r="AP168" s="4"/>
      <c r="AQ168" s="4"/>
      <c r="AR168" s="4"/>
      <c r="AS168" s="4"/>
      <c r="AT168" s="4"/>
      <c r="AU168" s="4"/>
      <c r="AV168" s="4"/>
      <c r="AW168" s="4"/>
      <c r="AX168" s="4"/>
      <c r="AY168" s="4"/>
      <c r="AZ168" s="4"/>
      <c r="BA168" s="4"/>
      <c r="BB168" s="4"/>
      <c r="BC168" s="4"/>
      <c r="BD168" s="4"/>
      <c r="BE168" s="4"/>
      <c r="BF168" s="4"/>
      <c r="BG168" s="4"/>
      <c r="BH168" s="4"/>
      <c r="BI168" s="4"/>
      <c r="BJ168" s="4"/>
      <c r="BK168" s="4"/>
      <c r="BL168" s="4"/>
      <c r="BM168" s="4"/>
      <c r="BN168" s="4"/>
      <c r="BO168" s="4"/>
      <c r="BP168" s="4"/>
      <c r="BQ168" s="4"/>
      <c r="BR168" s="4"/>
      <c r="BS168" s="4"/>
      <c r="BT168" s="4"/>
      <c r="BU168" s="4"/>
      <c r="BV168" s="4"/>
      <c r="BW168" s="4"/>
      <c r="BX168" s="4"/>
      <c r="BY168" s="4"/>
      <c r="BZ168" s="4"/>
      <c r="CA168" s="4"/>
      <c r="CB168" s="4"/>
      <c r="CC168" s="4"/>
      <c r="CD168" s="4"/>
      <c r="CE168" s="4"/>
      <c r="CF168" s="4"/>
      <c r="CG168" s="4"/>
      <c r="CH168" s="4"/>
      <c r="CI168" s="4"/>
      <c r="CJ168" s="4"/>
      <c r="CK168" s="4"/>
      <c r="CL168" s="4"/>
      <c r="CM168" s="4"/>
      <c r="CN168" s="4"/>
      <c r="CO168" s="4"/>
      <c r="CP168" s="4"/>
      <c r="CQ168" s="4"/>
      <c r="CR168" s="4"/>
      <c r="CS168" s="4"/>
      <c r="CT168" s="4"/>
      <c r="CU168" s="4"/>
      <c r="CV168" s="4"/>
      <c r="CW168" s="4"/>
      <c r="CX168" s="4"/>
      <c r="CY168" s="4"/>
      <c r="CZ168" s="4"/>
      <c r="DA168" s="4"/>
      <c r="DB168" s="4"/>
      <c r="DC168" s="4"/>
      <c r="DD168" s="4"/>
      <c r="DE168" s="4"/>
      <c r="DF168" s="4"/>
      <c r="DG168" s="4"/>
      <c r="DH168" s="4"/>
      <c r="DI168" s="4"/>
      <c r="DJ168" s="4"/>
      <c r="DK168" s="4"/>
      <c r="DL168" s="4"/>
      <c r="DM168" s="4"/>
      <c r="DN168" s="4"/>
      <c r="DO168" s="4"/>
      <c r="DP168" s="4"/>
      <c r="DQ168" s="4"/>
      <c r="DR168" s="4"/>
      <c r="DS168" s="4"/>
      <c r="DT168" s="4"/>
      <c r="DU168" s="4"/>
      <c r="DV168" s="4"/>
    </row>
    <row r="169" spans="1:126" s="5" customFormat="1" ht="15.75" thickBot="1" x14ac:dyDescent="0.3">
      <c r="A169" s="2"/>
      <c r="B169" s="113"/>
      <c r="C169" s="17"/>
      <c r="D169" s="66"/>
      <c r="E169" s="18"/>
      <c r="F169" s="18"/>
      <c r="G169" s="18"/>
      <c r="H169" s="18"/>
      <c r="I169" s="18"/>
      <c r="J169" s="18"/>
      <c r="K169" s="18"/>
      <c r="L169" s="18"/>
      <c r="M169" s="19"/>
      <c r="N169" s="20"/>
      <c r="O169" s="4"/>
      <c r="P169" s="4"/>
      <c r="Q169" s="4"/>
      <c r="R169" s="4"/>
      <c r="S169" s="4"/>
      <c r="T169" s="4"/>
      <c r="U169" s="4"/>
      <c r="V169" s="4"/>
      <c r="W169" s="64">
        <v>5</v>
      </c>
      <c r="X169" s="76">
        <v>0</v>
      </c>
      <c r="Y169" s="4"/>
      <c r="Z169" s="4"/>
      <c r="AA169" s="4"/>
      <c r="AB169" s="118"/>
      <c r="AC169" s="116"/>
      <c r="AD169" s="71"/>
      <c r="AE169" s="71"/>
      <c r="AF169" s="71"/>
      <c r="AG169" s="4"/>
      <c r="AH169" s="4"/>
      <c r="AI169" s="4"/>
      <c r="AJ169" s="4"/>
      <c r="AK169" s="4"/>
      <c r="AL169" s="4"/>
      <c r="AM169" s="4"/>
      <c r="AN169" s="4"/>
      <c r="AO169" s="4"/>
      <c r="AP169" s="4"/>
      <c r="AQ169" s="4"/>
      <c r="AR169" s="4"/>
      <c r="AS169" s="4"/>
      <c r="AT169" s="4"/>
      <c r="AU169" s="4"/>
      <c r="AV169" s="4"/>
      <c r="AW169" s="4"/>
      <c r="AX169" s="4"/>
      <c r="AY169" s="4"/>
      <c r="AZ169" s="4"/>
      <c r="BA169" s="4"/>
      <c r="BB169" s="4"/>
      <c r="BC169" s="4"/>
      <c r="BD169" s="4"/>
      <c r="BE169" s="4"/>
      <c r="BF169" s="4"/>
      <c r="BG169" s="4"/>
      <c r="BH169" s="4"/>
      <c r="BI169" s="4"/>
      <c r="BJ169" s="4"/>
      <c r="BK169" s="4"/>
      <c r="BL169" s="4"/>
      <c r="BM169" s="4"/>
      <c r="BN169" s="4"/>
      <c r="BO169" s="4"/>
      <c r="BP169" s="4"/>
      <c r="BQ169" s="4"/>
      <c r="BR169" s="4"/>
      <c r="BS169" s="4"/>
      <c r="BT169" s="4"/>
      <c r="BU169" s="4"/>
      <c r="BV169" s="4"/>
      <c r="BW169" s="4"/>
      <c r="BX169" s="4"/>
      <c r="BY169" s="4"/>
      <c r="BZ169" s="4"/>
      <c r="CA169" s="4"/>
      <c r="CB169" s="4"/>
      <c r="CC169" s="4"/>
      <c r="CD169" s="4"/>
      <c r="CE169" s="4"/>
      <c r="CF169" s="4"/>
      <c r="CG169" s="4"/>
      <c r="CH169" s="4"/>
      <c r="CI169" s="4"/>
      <c r="CJ169" s="4"/>
      <c r="CK169" s="4"/>
      <c r="CL169" s="4"/>
      <c r="CM169" s="4"/>
      <c r="CN169" s="4"/>
      <c r="CO169" s="4"/>
      <c r="CP169" s="4"/>
      <c r="CQ169" s="4"/>
      <c r="CR169" s="4"/>
      <c r="CS169" s="4"/>
      <c r="CT169" s="4"/>
      <c r="CU169" s="4"/>
      <c r="CV169" s="4"/>
      <c r="CW169" s="4"/>
      <c r="CX169" s="4"/>
      <c r="CY169" s="4"/>
      <c r="CZ169" s="4"/>
      <c r="DA169" s="4"/>
      <c r="DB169" s="4"/>
      <c r="DC169" s="4"/>
      <c r="DD169" s="4"/>
      <c r="DE169" s="4"/>
      <c r="DF169" s="4"/>
      <c r="DG169" s="4"/>
      <c r="DH169" s="4"/>
      <c r="DI169" s="4"/>
      <c r="DJ169" s="4"/>
      <c r="DK169" s="4"/>
      <c r="DL169" s="4"/>
      <c r="DM169" s="4"/>
      <c r="DN169" s="4"/>
      <c r="DO169" s="4"/>
      <c r="DP169" s="4"/>
      <c r="DQ169" s="4"/>
      <c r="DR169" s="4"/>
      <c r="DS169" s="4"/>
      <c r="DT169" s="4"/>
      <c r="DU169" s="4"/>
      <c r="DV169" s="4"/>
    </row>
    <row r="170" spans="1:126" s="5" customFormat="1" ht="27" thickBot="1" x14ac:dyDescent="0.3">
      <c r="A170" s="2"/>
      <c r="B170" s="114"/>
      <c r="C170" s="108" t="s">
        <v>48</v>
      </c>
      <c r="D170" s="109"/>
      <c r="E170" s="109"/>
      <c r="F170" s="109"/>
      <c r="G170" s="109"/>
      <c r="H170" s="109"/>
      <c r="I170" s="109"/>
      <c r="J170" s="109"/>
      <c r="K170" s="109"/>
      <c r="L170" s="109"/>
      <c r="M170" s="109"/>
      <c r="N170" s="109"/>
      <c r="O170" s="4"/>
      <c r="P170" s="4"/>
      <c r="Q170" s="4"/>
      <c r="R170" s="4"/>
      <c r="S170" s="4"/>
      <c r="T170" s="4"/>
      <c r="U170" s="4"/>
      <c r="V170" s="70"/>
      <c r="W170" s="4"/>
      <c r="X170" s="4"/>
      <c r="Y170" s="4"/>
      <c r="Z170" s="4"/>
      <c r="AA170" s="4"/>
      <c r="AB170" s="110">
        <f>AB162*AC162+AB164*AC164+AB166*AC166+AB168*AC168</f>
        <v>5</v>
      </c>
      <c r="AC170" s="111"/>
      <c r="AD170" s="71"/>
      <c r="AE170" s="71"/>
      <c r="AF170" s="71"/>
      <c r="AG170" s="4"/>
      <c r="AH170" s="4"/>
      <c r="AI170" s="4"/>
      <c r="AJ170" s="4"/>
      <c r="AK170" s="4"/>
      <c r="AL170" s="4"/>
      <c r="AM170" s="4"/>
      <c r="AN170" s="4"/>
      <c r="AO170" s="4"/>
      <c r="AP170" s="4"/>
      <c r="AQ170" s="4"/>
    </row>
    <row r="171" spans="1:126" s="5" customFormat="1" ht="45" x14ac:dyDescent="0.25">
      <c r="A171" s="2"/>
      <c r="B171" s="105" t="s">
        <v>217</v>
      </c>
      <c r="C171" s="27" t="s">
        <v>130</v>
      </c>
      <c r="D171" s="48" t="s">
        <v>308</v>
      </c>
      <c r="E171" s="28" t="s">
        <v>309</v>
      </c>
      <c r="F171" s="28" t="s">
        <v>310</v>
      </c>
      <c r="G171" s="22" t="s">
        <v>311</v>
      </c>
      <c r="H171" s="22" t="s">
        <v>312</v>
      </c>
      <c r="I171" s="22" t="s">
        <v>313</v>
      </c>
      <c r="J171" s="22" t="s">
        <v>314</v>
      </c>
      <c r="K171" s="22"/>
      <c r="L171" s="22"/>
      <c r="M171" s="23" t="s">
        <v>20</v>
      </c>
      <c r="N171" s="25" t="s">
        <v>315</v>
      </c>
      <c r="O171" s="4"/>
      <c r="P171" s="4"/>
      <c r="Q171" s="4"/>
      <c r="R171" s="4"/>
      <c r="S171" s="4"/>
      <c r="T171" s="4"/>
      <c r="U171" s="4"/>
      <c r="V171" s="4"/>
      <c r="W171" s="4"/>
      <c r="X171" s="4"/>
      <c r="Y171" s="4"/>
      <c r="Z171" s="4"/>
      <c r="AA171" s="4"/>
      <c r="AB171" s="120">
        <v>0.2</v>
      </c>
      <c r="AC171" s="119">
        <f>AF172</f>
        <v>5</v>
      </c>
      <c r="AD171" s="98" t="s">
        <v>22</v>
      </c>
      <c r="AE171" s="65" t="s">
        <v>23</v>
      </c>
      <c r="AF171" s="65" t="s">
        <v>24</v>
      </c>
      <c r="AG171" s="4"/>
      <c r="AH171" s="4"/>
      <c r="AI171" s="4"/>
      <c r="AJ171" s="4"/>
      <c r="AK171" s="4"/>
      <c r="AL171" s="4"/>
      <c r="AM171" s="4"/>
      <c r="AN171" s="4"/>
      <c r="AO171" s="4"/>
      <c r="AP171" s="4"/>
      <c r="AQ171" s="4"/>
      <c r="AR171" s="4"/>
      <c r="AS171" s="4"/>
      <c r="AT171" s="4"/>
      <c r="AU171" s="4"/>
      <c r="AV171" s="4"/>
      <c r="AW171" s="4"/>
      <c r="AX171" s="4"/>
      <c r="AY171" s="4"/>
      <c r="AZ171" s="4"/>
      <c r="BA171" s="4"/>
      <c r="BB171" s="4"/>
      <c r="BC171" s="4"/>
      <c r="BD171" s="4"/>
      <c r="BE171" s="4"/>
      <c r="BF171" s="4"/>
      <c r="BG171" s="4"/>
      <c r="BH171" s="4"/>
      <c r="BI171" s="4"/>
      <c r="BJ171" s="4"/>
      <c r="BK171" s="4"/>
      <c r="BL171" s="4"/>
      <c r="BM171" s="4"/>
      <c r="BN171" s="4"/>
      <c r="BO171" s="4"/>
      <c r="BP171" s="4"/>
      <c r="BQ171" s="4"/>
      <c r="BR171" s="4"/>
      <c r="BS171" s="4"/>
      <c r="BT171" s="4"/>
      <c r="BU171" s="4"/>
      <c r="BV171" s="4"/>
      <c r="BW171" s="4"/>
      <c r="BX171" s="4"/>
      <c r="BY171" s="4"/>
      <c r="BZ171" s="4"/>
      <c r="CA171" s="4"/>
      <c r="CB171" s="4"/>
      <c r="CC171" s="4"/>
      <c r="CD171" s="4"/>
      <c r="CE171" s="4"/>
      <c r="CF171" s="4"/>
      <c r="CG171" s="4"/>
      <c r="CH171" s="4"/>
      <c r="CI171" s="4"/>
      <c r="CJ171" s="4"/>
      <c r="CK171" s="4"/>
      <c r="CL171" s="4"/>
      <c r="CM171" s="4"/>
      <c r="CN171" s="4"/>
      <c r="CO171" s="4"/>
      <c r="CP171" s="4"/>
      <c r="CQ171" s="4"/>
      <c r="CR171" s="4"/>
      <c r="CS171" s="4"/>
      <c r="CT171" s="4"/>
      <c r="CU171" s="4"/>
      <c r="CV171" s="4"/>
      <c r="CW171" s="4"/>
      <c r="CX171" s="4"/>
      <c r="CY171" s="4"/>
      <c r="CZ171" s="4"/>
      <c r="DA171" s="4"/>
      <c r="DB171" s="4"/>
      <c r="DC171" s="4"/>
      <c r="DD171" s="4"/>
      <c r="DE171" s="4"/>
      <c r="DF171" s="4"/>
      <c r="DG171" s="4"/>
      <c r="DH171" s="4"/>
      <c r="DI171" s="4"/>
      <c r="DJ171" s="4"/>
      <c r="DK171" s="4"/>
      <c r="DL171" s="4"/>
      <c r="DM171" s="4"/>
      <c r="DN171" s="4"/>
      <c r="DO171" s="4"/>
      <c r="DP171" s="4"/>
      <c r="DQ171" s="4"/>
      <c r="DR171" s="4"/>
      <c r="DS171" s="4"/>
      <c r="DT171" s="4"/>
      <c r="DU171" s="4"/>
      <c r="DV171" s="4"/>
    </row>
    <row r="172" spans="1:126" s="5" customFormat="1" ht="15" x14ac:dyDescent="0.25">
      <c r="A172" s="2"/>
      <c r="B172" s="106"/>
      <c r="C172" s="10"/>
      <c r="D172" s="74"/>
      <c r="E172" s="73"/>
      <c r="F172" s="73"/>
      <c r="G172" s="73"/>
      <c r="H172" s="73"/>
      <c r="I172" s="73"/>
      <c r="J172" s="73"/>
      <c r="K172" s="11"/>
      <c r="L172" s="11"/>
      <c r="M172" s="12"/>
      <c r="N172" s="13"/>
      <c r="O172" s="26" t="b">
        <v>1</v>
      </c>
      <c r="P172" s="26" t="b">
        <v>1</v>
      </c>
      <c r="Q172" s="26" t="b">
        <v>1</v>
      </c>
      <c r="R172" s="26" t="b">
        <v>1</v>
      </c>
      <c r="S172" s="26" t="b">
        <v>1</v>
      </c>
      <c r="T172" s="26" t="b">
        <v>1</v>
      </c>
      <c r="U172" s="26" t="b">
        <v>1</v>
      </c>
      <c r="V172" s="4"/>
      <c r="W172" s="4"/>
      <c r="X172" s="4"/>
      <c r="Y172" s="4"/>
      <c r="Z172" s="4"/>
      <c r="AA172" s="4"/>
      <c r="AB172" s="117"/>
      <c r="AC172" s="115"/>
      <c r="AD172" s="98">
        <f>COUNTIF(O172:Q172, "TRUE")</f>
        <v>3</v>
      </c>
      <c r="AE172" s="65">
        <f>COUNTIF(R172:U172, "TRUE")</f>
        <v>4</v>
      </c>
      <c r="AF172" s="77">
        <f>IF(AD172=3,3,0)+IF(AE172=1,1,IF(AE172&gt;1,2))</f>
        <v>5</v>
      </c>
      <c r="AG172" s="4"/>
      <c r="AH172" s="4"/>
      <c r="AI172" s="4"/>
      <c r="AJ172" s="4"/>
      <c r="AK172" s="4"/>
      <c r="AL172" s="4"/>
      <c r="AM172" s="4"/>
      <c r="AN172" s="4"/>
      <c r="AO172" s="4"/>
      <c r="AP172" s="4"/>
      <c r="AQ172" s="4"/>
    </row>
    <row r="173" spans="1:126" s="5" customFormat="1" ht="30" x14ac:dyDescent="0.25">
      <c r="A173" s="2"/>
      <c r="B173" s="106"/>
      <c r="C173" s="14" t="s">
        <v>316</v>
      </c>
      <c r="D173" s="74" t="s">
        <v>317</v>
      </c>
      <c r="E173" s="11"/>
      <c r="F173" s="11"/>
      <c r="G173" s="11"/>
      <c r="H173" s="11"/>
      <c r="I173" s="11"/>
      <c r="J173" s="11"/>
      <c r="K173" s="11"/>
      <c r="L173" s="11"/>
      <c r="M173" s="12" t="s">
        <v>38</v>
      </c>
      <c r="N173" s="29" t="s">
        <v>318</v>
      </c>
      <c r="W173" s="64" t="s">
        <v>224</v>
      </c>
      <c r="X173" s="11" t="s">
        <v>319</v>
      </c>
      <c r="Y173" s="88" t="s">
        <v>317</v>
      </c>
      <c r="Z173" s="89"/>
      <c r="AB173" s="117">
        <v>0.2</v>
      </c>
      <c r="AC173" s="115">
        <f>HLOOKUP(D173,W173:Y174,2,0)</f>
        <v>5</v>
      </c>
      <c r="AD173" s="72"/>
      <c r="AE173" s="72"/>
      <c r="AF173" s="72"/>
    </row>
    <row r="174" spans="1:126" s="5" customFormat="1" ht="15" x14ac:dyDescent="0.25">
      <c r="A174" s="2"/>
      <c r="B174" s="106"/>
      <c r="C174" s="10"/>
      <c r="D174" s="64"/>
      <c r="E174" s="11"/>
      <c r="F174" s="11"/>
      <c r="G174" s="11"/>
      <c r="H174" s="11"/>
      <c r="I174" s="11"/>
      <c r="J174" s="11"/>
      <c r="K174" s="11"/>
      <c r="L174" s="11"/>
      <c r="M174" s="12"/>
      <c r="N174" s="13"/>
      <c r="W174" s="64">
        <v>0</v>
      </c>
      <c r="X174" s="11">
        <v>3</v>
      </c>
      <c r="Y174" s="88">
        <v>5</v>
      </c>
      <c r="Z174" s="90"/>
      <c r="AB174" s="117"/>
      <c r="AC174" s="115"/>
      <c r="AD174" s="72"/>
      <c r="AE174" s="72"/>
      <c r="AF174" s="72"/>
    </row>
    <row r="175" spans="1:126" s="5" customFormat="1" ht="105" x14ac:dyDescent="0.25">
      <c r="A175" s="2"/>
      <c r="B175" s="106"/>
      <c r="C175" s="10" t="s">
        <v>320</v>
      </c>
      <c r="D175" s="74" t="s">
        <v>321</v>
      </c>
      <c r="E175" s="11"/>
      <c r="F175" s="11"/>
      <c r="G175" s="11"/>
      <c r="H175" s="11"/>
      <c r="I175" s="11"/>
      <c r="J175" s="11"/>
      <c r="K175" s="11"/>
      <c r="L175" s="11"/>
      <c r="M175" s="12" t="s">
        <v>59</v>
      </c>
      <c r="N175" s="13" t="s">
        <v>322</v>
      </c>
      <c r="W175" s="64" t="s">
        <v>321</v>
      </c>
      <c r="X175" s="11" t="s">
        <v>323</v>
      </c>
      <c r="Y175" s="11" t="s">
        <v>324</v>
      </c>
      <c r="Z175" s="8" t="s">
        <v>325</v>
      </c>
      <c r="AB175" s="117">
        <v>0.2</v>
      </c>
      <c r="AC175" s="115">
        <f>HLOOKUP(D175,W175:Z176,2,0)</f>
        <v>5</v>
      </c>
      <c r="AD175" s="72"/>
      <c r="AE175" s="72"/>
      <c r="AF175" s="72"/>
    </row>
    <row r="176" spans="1:126" s="5" customFormat="1" ht="15" x14ac:dyDescent="0.25">
      <c r="A176" s="2"/>
      <c r="B176" s="106"/>
      <c r="C176" s="10"/>
      <c r="D176" s="64"/>
      <c r="E176" s="11"/>
      <c r="F176" s="11"/>
      <c r="G176" s="11"/>
      <c r="H176" s="11"/>
      <c r="I176" s="11"/>
      <c r="J176" s="11"/>
      <c r="K176" s="11"/>
      <c r="L176" s="11"/>
      <c r="M176" s="12"/>
      <c r="N176" s="13"/>
      <c r="S176" s="2"/>
      <c r="W176" s="64">
        <v>5</v>
      </c>
      <c r="X176" s="11">
        <v>3</v>
      </c>
      <c r="Y176" s="11">
        <v>1</v>
      </c>
      <c r="Z176" s="11">
        <v>0</v>
      </c>
      <c r="AB176" s="117"/>
      <c r="AC176" s="115"/>
      <c r="AD176" s="72"/>
      <c r="AE176" s="72"/>
      <c r="AF176" s="72"/>
    </row>
    <row r="177" spans="1:43" s="5" customFormat="1" ht="75" x14ac:dyDescent="0.25">
      <c r="A177" s="2"/>
      <c r="B177" s="106"/>
      <c r="C177" s="10" t="s">
        <v>326</v>
      </c>
      <c r="D177" s="74" t="s">
        <v>58</v>
      </c>
      <c r="E177" s="11"/>
      <c r="F177" s="11"/>
      <c r="G177" s="11"/>
      <c r="H177" s="11"/>
      <c r="I177" s="11"/>
      <c r="J177" s="11"/>
      <c r="K177" s="11"/>
      <c r="L177" s="11"/>
      <c r="M177" s="11" t="s">
        <v>32</v>
      </c>
      <c r="N177" s="13" t="s">
        <v>228</v>
      </c>
      <c r="W177" s="64" t="s">
        <v>58</v>
      </c>
      <c r="X177" s="76" t="s">
        <v>3</v>
      </c>
      <c r="AB177" s="117">
        <v>0.2</v>
      </c>
      <c r="AC177" s="115">
        <f>HLOOKUP(D177,W177:X178,2,0)</f>
        <v>5</v>
      </c>
      <c r="AD177" s="72"/>
      <c r="AE177" s="72"/>
      <c r="AF177" s="72"/>
    </row>
    <row r="178" spans="1:43" s="5" customFormat="1" ht="15" x14ac:dyDescent="0.25">
      <c r="A178" s="2"/>
      <c r="B178" s="106"/>
      <c r="C178" s="16"/>
      <c r="D178" s="64"/>
      <c r="E178" s="11"/>
      <c r="F178" s="11"/>
      <c r="G178" s="11"/>
      <c r="H178" s="11"/>
      <c r="I178" s="11"/>
      <c r="J178" s="11"/>
      <c r="K178" s="11"/>
      <c r="L178" s="11"/>
      <c r="M178" s="12"/>
      <c r="N178" s="13"/>
      <c r="W178" s="64">
        <v>5</v>
      </c>
      <c r="X178" s="76">
        <v>0</v>
      </c>
      <c r="AB178" s="117"/>
      <c r="AC178" s="115"/>
      <c r="AD178" s="72"/>
      <c r="AE178" s="72"/>
      <c r="AF178" s="72"/>
    </row>
    <row r="179" spans="1:43" s="5" customFormat="1" ht="45" x14ac:dyDescent="0.25">
      <c r="A179" s="2"/>
      <c r="B179" s="106"/>
      <c r="C179" s="14" t="s">
        <v>149</v>
      </c>
      <c r="D179" s="74" t="s">
        <v>58</v>
      </c>
      <c r="E179" s="11"/>
      <c r="F179" s="11"/>
      <c r="G179" s="11"/>
      <c r="H179" s="11"/>
      <c r="I179" s="11"/>
      <c r="J179" s="11"/>
      <c r="K179" s="11"/>
      <c r="L179" s="11"/>
      <c r="M179" s="12" t="s">
        <v>45</v>
      </c>
      <c r="N179" s="13" t="s">
        <v>163</v>
      </c>
      <c r="W179" s="64" t="s">
        <v>58</v>
      </c>
      <c r="X179" s="76" t="s">
        <v>3</v>
      </c>
      <c r="AB179" s="117">
        <v>0.2</v>
      </c>
      <c r="AC179" s="115">
        <f>HLOOKUP(D179,W179:X180,2,0)</f>
        <v>5</v>
      </c>
      <c r="AD179" s="72"/>
      <c r="AE179" s="72"/>
      <c r="AF179" s="72"/>
    </row>
    <row r="180" spans="1:43" s="5" customFormat="1" ht="15.75" thickBot="1" x14ac:dyDescent="0.3">
      <c r="A180" s="2"/>
      <c r="B180" s="106"/>
      <c r="C180" s="17"/>
      <c r="D180" s="66"/>
      <c r="E180" s="18"/>
      <c r="F180" s="18"/>
      <c r="G180" s="18"/>
      <c r="H180" s="18"/>
      <c r="I180" s="18"/>
      <c r="J180" s="18"/>
      <c r="K180" s="18"/>
      <c r="L180" s="18"/>
      <c r="M180" s="19"/>
      <c r="N180" s="20"/>
      <c r="W180" s="64">
        <v>5</v>
      </c>
      <c r="X180" s="76">
        <v>0</v>
      </c>
      <c r="AB180" s="118"/>
      <c r="AC180" s="116"/>
      <c r="AD180" s="72"/>
      <c r="AE180" s="72"/>
      <c r="AF180" s="72"/>
    </row>
    <row r="181" spans="1:43" s="5" customFormat="1" ht="27" thickBot="1" x14ac:dyDescent="0.3">
      <c r="A181" s="2"/>
      <c r="B181" s="107"/>
      <c r="C181" s="108" t="s">
        <v>48</v>
      </c>
      <c r="D181" s="109"/>
      <c r="E181" s="109"/>
      <c r="F181" s="109"/>
      <c r="G181" s="109"/>
      <c r="H181" s="109"/>
      <c r="I181" s="109"/>
      <c r="J181" s="109"/>
      <c r="K181" s="109"/>
      <c r="L181" s="109"/>
      <c r="M181" s="109"/>
      <c r="N181" s="109"/>
      <c r="O181" s="4"/>
      <c r="P181" s="4"/>
      <c r="Q181" s="4"/>
      <c r="R181" s="4"/>
      <c r="S181" s="4"/>
      <c r="T181" s="4"/>
      <c r="U181" s="4"/>
      <c r="V181" s="70"/>
      <c r="W181" s="4"/>
      <c r="X181" s="4"/>
      <c r="Y181" s="4"/>
      <c r="Z181" s="4"/>
      <c r="AA181" s="4"/>
      <c r="AB181" s="110">
        <f>AB171*AC171+AB173*AC173+AB175*AC175+AB177*AC177+AB179*AC179</f>
        <v>5</v>
      </c>
      <c r="AC181" s="111"/>
      <c r="AD181" s="71"/>
      <c r="AE181" s="71"/>
      <c r="AF181" s="71"/>
      <c r="AG181" s="4"/>
      <c r="AH181" s="4"/>
      <c r="AI181" s="4"/>
      <c r="AJ181" s="4"/>
      <c r="AK181" s="4"/>
      <c r="AL181" s="4"/>
      <c r="AM181" s="4"/>
      <c r="AN181" s="4"/>
      <c r="AO181" s="4"/>
      <c r="AP181" s="4"/>
      <c r="AQ181" s="4"/>
    </row>
    <row r="182" spans="1:43" s="5" customFormat="1" ht="60" x14ac:dyDescent="0.25">
      <c r="A182" s="2"/>
      <c r="B182" s="112" t="s">
        <v>327</v>
      </c>
      <c r="C182" s="21" t="s">
        <v>130</v>
      </c>
      <c r="D182" s="48" t="s">
        <v>328</v>
      </c>
      <c r="E182" s="28" t="s">
        <v>329</v>
      </c>
      <c r="F182" s="22" t="s">
        <v>330</v>
      </c>
      <c r="G182" s="22" t="s">
        <v>331</v>
      </c>
      <c r="H182" s="101"/>
      <c r="I182" s="22"/>
      <c r="J182" s="22"/>
      <c r="K182" s="22"/>
      <c r="L182" s="22"/>
      <c r="M182" s="38" t="s">
        <v>20</v>
      </c>
      <c r="N182" s="25" t="s">
        <v>332</v>
      </c>
      <c r="AB182" s="120">
        <v>0.2</v>
      </c>
      <c r="AC182" s="119">
        <f>AF183</f>
        <v>5</v>
      </c>
      <c r="AD182" s="98" t="s">
        <v>22</v>
      </c>
      <c r="AE182" s="65" t="s">
        <v>23</v>
      </c>
      <c r="AF182" s="65" t="s">
        <v>24</v>
      </c>
    </row>
    <row r="183" spans="1:43" s="5" customFormat="1" ht="15" x14ac:dyDescent="0.25">
      <c r="A183" s="2"/>
      <c r="B183" s="113"/>
      <c r="C183" s="10"/>
      <c r="D183" s="74"/>
      <c r="E183" s="73"/>
      <c r="F183" s="73"/>
      <c r="G183" s="73"/>
      <c r="H183" s="79"/>
      <c r="I183" s="79"/>
      <c r="J183" s="79"/>
      <c r="K183" s="11"/>
      <c r="L183" s="11"/>
      <c r="M183" s="12"/>
      <c r="N183" s="13"/>
      <c r="O183" s="26" t="b">
        <v>1</v>
      </c>
      <c r="P183" s="26" t="b">
        <v>1</v>
      </c>
      <c r="Q183" s="26" t="b">
        <v>1</v>
      </c>
      <c r="R183" s="26" t="b">
        <v>1</v>
      </c>
      <c r="S183" s="2"/>
      <c r="T183" s="2"/>
      <c r="U183" s="2"/>
      <c r="V183" s="4"/>
      <c r="W183" s="4"/>
      <c r="X183" s="4"/>
      <c r="Y183" s="4"/>
      <c r="Z183" s="4"/>
      <c r="AA183" s="4"/>
      <c r="AB183" s="117"/>
      <c r="AC183" s="115"/>
      <c r="AD183" s="98">
        <f>COUNTIF(O183:P183, "TRUE")</f>
        <v>2</v>
      </c>
      <c r="AE183" s="65">
        <f>COUNTIF(Q183:R183, "TRUE")</f>
        <v>2</v>
      </c>
      <c r="AF183" s="77">
        <f>IF(AD183=2,3,0)+IF(AE183=1,1,IF(AE183&gt;1,2))</f>
        <v>5</v>
      </c>
      <c r="AG183" s="4"/>
      <c r="AH183" s="4"/>
      <c r="AI183" s="4"/>
      <c r="AJ183" s="4"/>
      <c r="AK183" s="4"/>
      <c r="AL183" s="4"/>
      <c r="AM183" s="4"/>
      <c r="AN183" s="4"/>
      <c r="AO183" s="4"/>
      <c r="AP183" s="4"/>
      <c r="AQ183" s="4"/>
    </row>
    <row r="184" spans="1:43" s="5" customFormat="1" ht="60" x14ac:dyDescent="0.25">
      <c r="A184" s="2"/>
      <c r="B184" s="113"/>
      <c r="C184" s="42" t="s">
        <v>333</v>
      </c>
      <c r="D184" s="74" t="s">
        <v>334</v>
      </c>
      <c r="E184" s="11"/>
      <c r="F184" s="40"/>
      <c r="G184" s="40"/>
      <c r="H184" s="40"/>
      <c r="I184" s="40"/>
      <c r="J184" s="40"/>
      <c r="K184" s="40"/>
      <c r="L184" s="40"/>
      <c r="M184" s="36" t="s">
        <v>32</v>
      </c>
      <c r="N184" s="13" t="s">
        <v>335</v>
      </c>
      <c r="W184" s="64" t="s">
        <v>336</v>
      </c>
      <c r="X184" s="11" t="s">
        <v>334</v>
      </c>
      <c r="Y184" s="40" t="s">
        <v>337</v>
      </c>
      <c r="AB184" s="117">
        <v>0.2</v>
      </c>
      <c r="AC184" s="115">
        <f>HLOOKUP(D184,W184:Y185,2,0)</f>
        <v>5</v>
      </c>
      <c r="AD184" s="72"/>
      <c r="AE184" s="72"/>
      <c r="AF184" s="72"/>
    </row>
    <row r="185" spans="1:43" s="5" customFormat="1" ht="15" x14ac:dyDescent="0.25">
      <c r="A185" s="2"/>
      <c r="B185" s="113"/>
      <c r="C185" s="42"/>
      <c r="D185" s="64"/>
      <c r="E185" s="11"/>
      <c r="F185" s="40"/>
      <c r="G185" s="40"/>
      <c r="H185" s="40"/>
      <c r="I185" s="40"/>
      <c r="J185" s="40"/>
      <c r="K185" s="40"/>
      <c r="L185" s="40"/>
      <c r="M185" s="36"/>
      <c r="N185" s="37"/>
      <c r="W185" s="64">
        <v>0</v>
      </c>
      <c r="X185" s="11">
        <v>5</v>
      </c>
      <c r="Y185" s="40">
        <v>3</v>
      </c>
      <c r="AB185" s="117"/>
      <c r="AC185" s="115"/>
      <c r="AD185" s="72"/>
      <c r="AE185" s="72"/>
      <c r="AF185" s="72"/>
    </row>
    <row r="186" spans="1:43" s="5" customFormat="1" ht="75" x14ac:dyDescent="0.25">
      <c r="A186" s="2"/>
      <c r="B186" s="113"/>
      <c r="C186" s="42" t="s">
        <v>338</v>
      </c>
      <c r="D186" s="74" t="s">
        <v>58</v>
      </c>
      <c r="E186" s="11"/>
      <c r="F186" s="40"/>
      <c r="G186" s="40"/>
      <c r="H186" s="40"/>
      <c r="I186" s="40"/>
      <c r="J186" s="40"/>
      <c r="K186" s="40"/>
      <c r="L186" s="40"/>
      <c r="M186" s="36" t="s">
        <v>38</v>
      </c>
      <c r="N186" s="37" t="s">
        <v>339</v>
      </c>
      <c r="W186" s="64" t="s">
        <v>58</v>
      </c>
      <c r="X186" s="11" t="s">
        <v>340</v>
      </c>
      <c r="Y186" s="40" t="s">
        <v>341</v>
      </c>
      <c r="AB186" s="117">
        <v>0.2</v>
      </c>
      <c r="AC186" s="115">
        <f>HLOOKUP(D186,W186:Y187,2,0)</f>
        <v>5</v>
      </c>
      <c r="AD186" s="72"/>
      <c r="AE186" s="72"/>
      <c r="AF186" s="72"/>
    </row>
    <row r="187" spans="1:43" s="5" customFormat="1" ht="15" x14ac:dyDescent="0.25">
      <c r="A187" s="2"/>
      <c r="B187" s="113"/>
      <c r="C187" s="42"/>
      <c r="D187" s="64"/>
      <c r="E187" s="11"/>
      <c r="F187" s="40"/>
      <c r="G187" s="40"/>
      <c r="H187" s="40"/>
      <c r="I187" s="40"/>
      <c r="J187" s="40"/>
      <c r="K187" s="40"/>
      <c r="L187" s="40"/>
      <c r="M187" s="36"/>
      <c r="N187" s="37"/>
      <c r="W187" s="64">
        <v>5</v>
      </c>
      <c r="X187" s="11">
        <v>3</v>
      </c>
      <c r="Y187" s="40">
        <v>0</v>
      </c>
      <c r="AB187" s="117"/>
      <c r="AC187" s="115"/>
      <c r="AD187" s="72"/>
      <c r="AE187" s="72"/>
      <c r="AF187" s="72"/>
    </row>
    <row r="188" spans="1:43" s="5" customFormat="1" ht="60" x14ac:dyDescent="0.25">
      <c r="A188" s="2"/>
      <c r="B188" s="113"/>
      <c r="C188" s="42" t="s">
        <v>342</v>
      </c>
      <c r="D188" s="74" t="s">
        <v>58</v>
      </c>
      <c r="E188" s="11"/>
      <c r="F188" s="40"/>
      <c r="G188" s="40"/>
      <c r="H188" s="40"/>
      <c r="I188" s="40"/>
      <c r="J188" s="40"/>
      <c r="K188" s="40"/>
      <c r="L188" s="40"/>
      <c r="M188" s="36" t="s">
        <v>59</v>
      </c>
      <c r="N188" s="37" t="s">
        <v>343</v>
      </c>
      <c r="W188" s="64" t="s">
        <v>58</v>
      </c>
      <c r="X188" s="76" t="s">
        <v>3</v>
      </c>
      <c r="AB188" s="117">
        <v>0.2</v>
      </c>
      <c r="AC188" s="115">
        <f>HLOOKUP(D188,W188:X189,2,0)</f>
        <v>5</v>
      </c>
      <c r="AD188" s="72"/>
      <c r="AE188" s="72"/>
      <c r="AF188" s="72"/>
    </row>
    <row r="189" spans="1:43" s="5" customFormat="1" ht="15" x14ac:dyDescent="0.25">
      <c r="A189" s="2"/>
      <c r="B189" s="113"/>
      <c r="C189" s="42"/>
      <c r="D189" s="64"/>
      <c r="E189" s="11"/>
      <c r="F189" s="40"/>
      <c r="G189" s="40"/>
      <c r="H189" s="82"/>
      <c r="I189" s="40"/>
      <c r="J189" s="40"/>
      <c r="K189" s="40"/>
      <c r="L189" s="40"/>
      <c r="M189" s="36"/>
      <c r="N189" s="37"/>
      <c r="W189" s="64">
        <v>5</v>
      </c>
      <c r="X189" s="76">
        <v>0</v>
      </c>
      <c r="AB189" s="117"/>
      <c r="AC189" s="115"/>
      <c r="AD189" s="72"/>
      <c r="AE189" s="72"/>
      <c r="AF189" s="72"/>
    </row>
    <row r="190" spans="1:43" s="5" customFormat="1" ht="45" x14ac:dyDescent="0.25">
      <c r="A190" s="2"/>
      <c r="B190" s="113"/>
      <c r="C190" s="14" t="s">
        <v>248</v>
      </c>
      <c r="D190" s="74" t="s">
        <v>58</v>
      </c>
      <c r="E190" s="11"/>
      <c r="F190" s="11"/>
      <c r="G190" s="11"/>
      <c r="H190" s="11"/>
      <c r="I190" s="11"/>
      <c r="J190" s="11"/>
      <c r="K190" s="11"/>
      <c r="L190" s="11"/>
      <c r="M190" s="12" t="s">
        <v>45</v>
      </c>
      <c r="N190" s="13" t="s">
        <v>163</v>
      </c>
      <c r="W190" s="64" t="s">
        <v>58</v>
      </c>
      <c r="X190" s="76" t="s">
        <v>3</v>
      </c>
      <c r="AB190" s="117">
        <v>0.2</v>
      </c>
      <c r="AC190" s="115">
        <f>HLOOKUP(D190,W190:X191,2,0)</f>
        <v>5</v>
      </c>
      <c r="AD190" s="72"/>
      <c r="AE190" s="72"/>
      <c r="AF190" s="72"/>
    </row>
    <row r="191" spans="1:43" s="5" customFormat="1" ht="15.75" thickBot="1" x14ac:dyDescent="0.3">
      <c r="A191" s="2"/>
      <c r="B191" s="113"/>
      <c r="C191" s="17"/>
      <c r="D191" s="66"/>
      <c r="E191" s="18"/>
      <c r="F191" s="18"/>
      <c r="G191" s="18"/>
      <c r="H191" s="18"/>
      <c r="I191" s="18"/>
      <c r="J191" s="18"/>
      <c r="K191" s="18"/>
      <c r="L191" s="18"/>
      <c r="M191" s="19"/>
      <c r="N191" s="20"/>
      <c r="W191" s="64">
        <v>5</v>
      </c>
      <c r="X191" s="76">
        <v>0</v>
      </c>
      <c r="AB191" s="118"/>
      <c r="AC191" s="116"/>
      <c r="AD191" s="72"/>
      <c r="AE191" s="72"/>
      <c r="AF191" s="72"/>
    </row>
    <row r="192" spans="1:43" s="5" customFormat="1" ht="27" thickBot="1" x14ac:dyDescent="0.3">
      <c r="A192" s="2"/>
      <c r="B192" s="114"/>
      <c r="C192" s="108" t="s">
        <v>48</v>
      </c>
      <c r="D192" s="109"/>
      <c r="E192" s="109"/>
      <c r="F192" s="109"/>
      <c r="G192" s="109"/>
      <c r="H192" s="109"/>
      <c r="I192" s="109"/>
      <c r="J192" s="109"/>
      <c r="K192" s="109"/>
      <c r="L192" s="109"/>
      <c r="M192" s="109"/>
      <c r="N192" s="109"/>
      <c r="O192" s="4"/>
      <c r="P192" s="4"/>
      <c r="Q192" s="4"/>
      <c r="R192" s="4"/>
      <c r="S192" s="4"/>
      <c r="T192" s="4"/>
      <c r="U192" s="4"/>
      <c r="V192" s="70"/>
      <c r="W192" s="4"/>
      <c r="X192" s="4"/>
      <c r="Y192" s="4"/>
      <c r="Z192" s="4"/>
      <c r="AA192" s="4"/>
      <c r="AB192" s="110">
        <f>AB182*AC182+AB184*AC184+AB186*AC186+AB188*AC188+AB190*AC190</f>
        <v>5</v>
      </c>
      <c r="AC192" s="111"/>
      <c r="AD192" s="71"/>
      <c r="AE192" s="71"/>
      <c r="AF192" s="71"/>
      <c r="AG192" s="4"/>
      <c r="AH192" s="4"/>
      <c r="AI192" s="4"/>
      <c r="AJ192" s="4"/>
      <c r="AK192" s="4"/>
      <c r="AL192" s="4"/>
      <c r="AM192" s="4"/>
      <c r="AN192" s="4"/>
      <c r="AO192" s="4"/>
      <c r="AP192" s="4"/>
      <c r="AQ192" s="4"/>
    </row>
    <row r="193" spans="1:126" s="5" customFormat="1" ht="45" customHeight="1" x14ac:dyDescent="0.25">
      <c r="A193" s="2"/>
      <c r="B193" s="105" t="s">
        <v>344</v>
      </c>
      <c r="C193" s="21" t="s">
        <v>130</v>
      </c>
      <c r="D193" s="48" t="s">
        <v>345</v>
      </c>
      <c r="E193" s="28" t="s">
        <v>346</v>
      </c>
      <c r="F193" s="34" t="s">
        <v>347</v>
      </c>
      <c r="G193" s="22" t="s">
        <v>348</v>
      </c>
      <c r="H193" s="22" t="s">
        <v>349</v>
      </c>
      <c r="I193" s="22" t="s">
        <v>327</v>
      </c>
      <c r="J193" s="22" t="s">
        <v>350</v>
      </c>
      <c r="K193" s="22"/>
      <c r="L193" s="22"/>
      <c r="M193" s="23" t="s">
        <v>20</v>
      </c>
      <c r="N193" s="25" t="s">
        <v>351</v>
      </c>
      <c r="O193" s="4"/>
      <c r="P193" s="4"/>
      <c r="Q193" s="4"/>
      <c r="R193" s="4"/>
      <c r="S193" s="4"/>
      <c r="T193" s="4"/>
      <c r="U193" s="4"/>
      <c r="V193" s="4"/>
      <c r="W193" s="4"/>
      <c r="X193" s="4"/>
      <c r="Y193" s="4"/>
      <c r="Z193" s="4"/>
      <c r="AA193" s="4"/>
      <c r="AB193" s="120">
        <v>0.2</v>
      </c>
      <c r="AC193" s="119">
        <f>AF194</f>
        <v>5</v>
      </c>
      <c r="AD193" s="98" t="s">
        <v>22</v>
      </c>
      <c r="AE193" s="65" t="s">
        <v>23</v>
      </c>
      <c r="AF193" s="65" t="s">
        <v>24</v>
      </c>
      <c r="AG193" s="4"/>
      <c r="AH193" s="4"/>
      <c r="AI193" s="4"/>
      <c r="AJ193" s="4"/>
      <c r="AK193" s="4"/>
      <c r="AL193" s="4"/>
      <c r="AM193" s="4"/>
      <c r="AN193" s="4"/>
      <c r="AO193" s="4"/>
      <c r="AP193" s="4"/>
      <c r="AQ193" s="4"/>
      <c r="AR193" s="4"/>
      <c r="AS193" s="4"/>
      <c r="AT193" s="4"/>
      <c r="AU193" s="4"/>
      <c r="AV193" s="4"/>
      <c r="AW193" s="4"/>
      <c r="AX193" s="4"/>
      <c r="AY193" s="4"/>
      <c r="AZ193" s="4"/>
      <c r="BA193" s="4"/>
      <c r="BB193" s="4"/>
      <c r="BC193" s="4"/>
      <c r="BD193" s="4"/>
      <c r="BE193" s="4"/>
      <c r="BF193" s="4"/>
      <c r="BG193" s="4"/>
      <c r="BH193" s="4"/>
      <c r="BI193" s="4"/>
      <c r="BJ193" s="4"/>
      <c r="BK193" s="4"/>
      <c r="BL193" s="4"/>
      <c r="BM193" s="4"/>
      <c r="BN193" s="4"/>
      <c r="BO193" s="4"/>
      <c r="BP193" s="4"/>
      <c r="BQ193" s="4"/>
      <c r="BR193" s="4"/>
      <c r="BS193" s="4"/>
      <c r="BT193" s="4"/>
      <c r="BU193" s="4"/>
      <c r="BV193" s="4"/>
      <c r="BW193" s="4"/>
      <c r="BX193" s="4"/>
      <c r="BY193" s="4"/>
      <c r="BZ193" s="4"/>
      <c r="CA193" s="4"/>
      <c r="CB193" s="4"/>
      <c r="CC193" s="4"/>
      <c r="CD193" s="4"/>
      <c r="CE193" s="4"/>
      <c r="CF193" s="4"/>
      <c r="CG193" s="4"/>
      <c r="CH193" s="4"/>
      <c r="CI193" s="4"/>
      <c r="CJ193" s="4"/>
      <c r="CK193" s="4"/>
      <c r="CL193" s="4"/>
      <c r="CM193" s="4"/>
      <c r="CN193" s="4"/>
      <c r="CO193" s="4"/>
      <c r="CP193" s="4"/>
      <c r="CQ193" s="4"/>
      <c r="CR193" s="4"/>
      <c r="CS193" s="4"/>
      <c r="CT193" s="4"/>
      <c r="CU193" s="4"/>
      <c r="CV193" s="4"/>
      <c r="CW193" s="4"/>
      <c r="CX193" s="4"/>
      <c r="CY193" s="4"/>
      <c r="CZ193" s="4"/>
      <c r="DA193" s="4"/>
      <c r="DB193" s="4"/>
      <c r="DC193" s="4"/>
      <c r="DD193" s="4"/>
      <c r="DE193" s="4"/>
      <c r="DF193" s="4"/>
      <c r="DG193" s="4"/>
      <c r="DH193" s="4"/>
      <c r="DI193" s="4"/>
      <c r="DJ193" s="4"/>
      <c r="DK193" s="4"/>
      <c r="DL193" s="4"/>
      <c r="DM193" s="4"/>
      <c r="DN193" s="4"/>
      <c r="DO193" s="4"/>
      <c r="DP193" s="4"/>
      <c r="DQ193" s="4"/>
      <c r="DR193" s="4"/>
      <c r="DS193" s="4"/>
      <c r="DT193" s="4"/>
      <c r="DU193" s="4"/>
      <c r="DV193" s="4"/>
    </row>
    <row r="194" spans="1:126" s="5" customFormat="1" ht="15" x14ac:dyDescent="0.25">
      <c r="A194" s="2"/>
      <c r="B194" s="106"/>
      <c r="C194" s="10"/>
      <c r="D194" s="74"/>
      <c r="E194" s="73"/>
      <c r="F194" s="73"/>
      <c r="G194" s="73"/>
      <c r="H194" s="73"/>
      <c r="I194" s="73"/>
      <c r="J194" s="73"/>
      <c r="K194" s="11"/>
      <c r="L194" s="11"/>
      <c r="M194" s="12"/>
      <c r="N194" s="13"/>
      <c r="O194" s="26" t="b">
        <v>1</v>
      </c>
      <c r="P194" s="26" t="b">
        <v>1</v>
      </c>
      <c r="Q194" s="26" t="b">
        <v>1</v>
      </c>
      <c r="R194" s="26" t="b">
        <v>1</v>
      </c>
      <c r="S194" s="26" t="b">
        <v>1</v>
      </c>
      <c r="T194" s="26" t="b">
        <v>1</v>
      </c>
      <c r="U194" s="26" t="b">
        <v>1</v>
      </c>
      <c r="V194" s="4"/>
      <c r="W194" s="4"/>
      <c r="X194" s="4"/>
      <c r="Y194" s="4"/>
      <c r="Z194" s="4"/>
      <c r="AA194" s="4"/>
      <c r="AB194" s="117"/>
      <c r="AC194" s="115"/>
      <c r="AD194" s="98">
        <f>COUNTIF(O194:Q194, "TRUE")</f>
        <v>3</v>
      </c>
      <c r="AE194" s="65">
        <f>COUNTIF(R194:U194, "TRUE")</f>
        <v>4</v>
      </c>
      <c r="AF194" s="77">
        <f>IF(AD194=3,3,0)+IF(AE194=1,1,IF(AE194&gt;1,2))</f>
        <v>5</v>
      </c>
      <c r="AG194" s="4"/>
      <c r="AH194" s="4"/>
      <c r="AI194" s="4"/>
      <c r="AJ194" s="4"/>
      <c r="AK194" s="4"/>
      <c r="AL194" s="4"/>
      <c r="AM194" s="4"/>
      <c r="AN194" s="4"/>
      <c r="AO194" s="4"/>
      <c r="AP194" s="4"/>
      <c r="AQ194" s="4"/>
    </row>
    <row r="195" spans="1:126" s="5" customFormat="1" ht="30" x14ac:dyDescent="0.25">
      <c r="A195" s="2"/>
      <c r="B195" s="106"/>
      <c r="C195" s="16" t="s">
        <v>352</v>
      </c>
      <c r="D195" s="74" t="s">
        <v>353</v>
      </c>
      <c r="E195" s="11"/>
      <c r="F195" s="11"/>
      <c r="G195" s="12"/>
      <c r="H195" s="11"/>
      <c r="I195" s="11"/>
      <c r="J195" s="11"/>
      <c r="K195" s="11"/>
      <c r="L195" s="11"/>
      <c r="M195" s="12" t="s">
        <v>59</v>
      </c>
      <c r="N195" s="13" t="s">
        <v>354</v>
      </c>
      <c r="O195" s="4"/>
      <c r="P195" s="4"/>
      <c r="Q195" s="4"/>
      <c r="R195" s="4"/>
      <c r="S195" s="4"/>
      <c r="T195" s="4"/>
      <c r="U195" s="4"/>
      <c r="V195" s="4"/>
      <c r="W195" s="64" t="s">
        <v>353</v>
      </c>
      <c r="X195" s="11" t="s">
        <v>355</v>
      </c>
      <c r="Y195" s="11" t="s">
        <v>356</v>
      </c>
      <c r="Z195" s="4"/>
      <c r="AA195" s="4"/>
      <c r="AB195" s="117">
        <v>0.2</v>
      </c>
      <c r="AC195" s="115">
        <f>HLOOKUP(D195,W195:Y196,2,0)</f>
        <v>5</v>
      </c>
      <c r="AD195" s="71"/>
      <c r="AE195" s="71"/>
      <c r="AF195" s="71"/>
      <c r="AG195" s="4"/>
      <c r="AH195" s="4"/>
      <c r="AI195" s="4"/>
      <c r="AJ195" s="4"/>
      <c r="AK195" s="4"/>
      <c r="AL195" s="4"/>
      <c r="AM195" s="4"/>
      <c r="AN195" s="4"/>
      <c r="AO195" s="4"/>
      <c r="AP195" s="4"/>
      <c r="AQ195" s="4"/>
      <c r="AR195" s="4"/>
      <c r="AS195" s="4"/>
      <c r="AT195" s="4"/>
      <c r="AU195" s="4"/>
      <c r="AV195" s="4"/>
      <c r="AW195" s="4"/>
      <c r="AX195" s="4"/>
      <c r="AY195" s="4"/>
      <c r="AZ195" s="4"/>
      <c r="BA195" s="4"/>
      <c r="BB195" s="4"/>
      <c r="BC195" s="4"/>
      <c r="BD195" s="4"/>
      <c r="BE195" s="4"/>
      <c r="BF195" s="4"/>
      <c r="BG195" s="4"/>
      <c r="BH195" s="4"/>
      <c r="BI195" s="4"/>
      <c r="BJ195" s="4"/>
      <c r="BK195" s="4"/>
      <c r="BL195" s="4"/>
      <c r="BM195" s="4"/>
      <c r="BN195" s="4"/>
      <c r="BO195" s="4"/>
      <c r="BP195" s="4"/>
      <c r="BQ195" s="4"/>
      <c r="BR195" s="4"/>
      <c r="BS195" s="4"/>
      <c r="BT195" s="4"/>
      <c r="BU195" s="4"/>
      <c r="BV195" s="4"/>
      <c r="BW195" s="4"/>
      <c r="BX195" s="4"/>
      <c r="BY195" s="4"/>
      <c r="BZ195" s="4"/>
      <c r="CA195" s="4"/>
      <c r="CB195" s="4"/>
      <c r="CC195" s="4"/>
      <c r="CD195" s="4"/>
      <c r="CE195" s="4"/>
      <c r="CF195" s="4"/>
      <c r="CG195" s="4"/>
      <c r="CH195" s="4"/>
      <c r="CI195" s="4"/>
      <c r="CJ195" s="4"/>
      <c r="CK195" s="4"/>
      <c r="CL195" s="4"/>
      <c r="CM195" s="4"/>
      <c r="CN195" s="4"/>
      <c r="CO195" s="4"/>
      <c r="CP195" s="4"/>
      <c r="CQ195" s="4"/>
      <c r="CR195" s="4"/>
      <c r="CS195" s="4"/>
      <c r="CT195" s="4"/>
      <c r="CU195" s="4"/>
      <c r="CV195" s="4"/>
      <c r="CW195" s="4"/>
      <c r="CX195" s="4"/>
      <c r="CY195" s="4"/>
      <c r="CZ195" s="4"/>
      <c r="DA195" s="4"/>
      <c r="DB195" s="4"/>
      <c r="DC195" s="4"/>
      <c r="DD195" s="4"/>
      <c r="DE195" s="4"/>
      <c r="DF195" s="4"/>
      <c r="DG195" s="4"/>
      <c r="DH195" s="4"/>
      <c r="DI195" s="4"/>
      <c r="DJ195" s="4"/>
      <c r="DK195" s="4"/>
      <c r="DL195" s="4"/>
      <c r="DM195" s="4"/>
      <c r="DN195" s="4"/>
      <c r="DO195" s="4"/>
      <c r="DP195" s="4"/>
      <c r="DQ195" s="4"/>
      <c r="DR195" s="4"/>
      <c r="DS195" s="4"/>
      <c r="DT195" s="4"/>
      <c r="DU195" s="4"/>
      <c r="DV195" s="4"/>
    </row>
    <row r="196" spans="1:126" s="5" customFormat="1" ht="15" x14ac:dyDescent="0.25">
      <c r="A196" s="2"/>
      <c r="B196" s="106"/>
      <c r="C196" s="16"/>
      <c r="D196" s="64"/>
      <c r="E196" s="11"/>
      <c r="F196" s="11"/>
      <c r="G196" s="12"/>
      <c r="H196" s="11"/>
      <c r="I196" s="11"/>
      <c r="J196" s="11"/>
      <c r="K196" s="11"/>
      <c r="L196" s="11"/>
      <c r="M196" s="12"/>
      <c r="N196" s="13"/>
      <c r="O196" s="4"/>
      <c r="P196" s="4"/>
      <c r="Q196" s="4"/>
      <c r="R196" s="4"/>
      <c r="S196" s="4"/>
      <c r="T196" s="4"/>
      <c r="U196" s="4"/>
      <c r="V196" s="4"/>
      <c r="W196" s="64">
        <v>5</v>
      </c>
      <c r="X196" s="11">
        <v>3</v>
      </c>
      <c r="Y196" s="11">
        <v>0</v>
      </c>
      <c r="Z196" s="4"/>
      <c r="AA196" s="4"/>
      <c r="AB196" s="117"/>
      <c r="AC196" s="115"/>
      <c r="AD196" s="71"/>
      <c r="AE196" s="71"/>
      <c r="AF196" s="71"/>
      <c r="AG196" s="4"/>
      <c r="AH196" s="4"/>
      <c r="AI196" s="4"/>
      <c r="AJ196" s="4"/>
      <c r="AK196" s="4"/>
      <c r="AL196" s="4"/>
      <c r="AM196" s="4"/>
      <c r="AN196" s="4"/>
      <c r="AO196" s="4"/>
      <c r="AP196" s="4"/>
      <c r="AQ196" s="4"/>
      <c r="AR196" s="4"/>
      <c r="AS196" s="4"/>
      <c r="AT196" s="4"/>
      <c r="AU196" s="4"/>
      <c r="AV196" s="4"/>
      <c r="AW196" s="4"/>
      <c r="AX196" s="4"/>
      <c r="AY196" s="4"/>
      <c r="AZ196" s="4"/>
      <c r="BA196" s="4"/>
      <c r="BB196" s="4"/>
      <c r="BC196" s="4"/>
      <c r="BD196" s="4"/>
      <c r="BE196" s="4"/>
      <c r="BF196" s="4"/>
      <c r="BG196" s="4"/>
      <c r="BH196" s="4"/>
      <c r="BI196" s="4"/>
      <c r="BJ196" s="4"/>
      <c r="BK196" s="4"/>
      <c r="BL196" s="4"/>
      <c r="BM196" s="4"/>
      <c r="BN196" s="4"/>
      <c r="BO196" s="4"/>
      <c r="BP196" s="4"/>
      <c r="BQ196" s="4"/>
      <c r="BR196" s="4"/>
      <c r="BS196" s="4"/>
      <c r="BT196" s="4"/>
      <c r="BU196" s="4"/>
      <c r="BV196" s="4"/>
      <c r="BW196" s="4"/>
      <c r="BX196" s="4"/>
      <c r="BY196" s="4"/>
      <c r="BZ196" s="4"/>
      <c r="CA196" s="4"/>
      <c r="CB196" s="4"/>
      <c r="CC196" s="4"/>
      <c r="CD196" s="4"/>
      <c r="CE196" s="4"/>
      <c r="CF196" s="4"/>
      <c r="CG196" s="4"/>
      <c r="CH196" s="4"/>
      <c r="CI196" s="4"/>
      <c r="CJ196" s="4"/>
      <c r="CK196" s="4"/>
      <c r="CL196" s="4"/>
      <c r="CM196" s="4"/>
      <c r="CN196" s="4"/>
      <c r="CO196" s="4"/>
      <c r="CP196" s="4"/>
      <c r="CQ196" s="4"/>
      <c r="CR196" s="4"/>
      <c r="CS196" s="4"/>
      <c r="CT196" s="4"/>
      <c r="CU196" s="4"/>
      <c r="CV196" s="4"/>
      <c r="CW196" s="4"/>
      <c r="CX196" s="4"/>
      <c r="CY196" s="4"/>
      <c r="CZ196" s="4"/>
      <c r="DA196" s="4"/>
      <c r="DB196" s="4"/>
      <c r="DC196" s="4"/>
      <c r="DD196" s="4"/>
      <c r="DE196" s="4"/>
      <c r="DF196" s="4"/>
      <c r="DG196" s="4"/>
      <c r="DH196" s="4"/>
      <c r="DI196" s="4"/>
      <c r="DJ196" s="4"/>
      <c r="DK196" s="4"/>
      <c r="DL196" s="4"/>
      <c r="DM196" s="4"/>
      <c r="DN196" s="4"/>
      <c r="DO196" s="4"/>
      <c r="DP196" s="4"/>
      <c r="DQ196" s="4"/>
      <c r="DR196" s="4"/>
      <c r="DS196" s="4"/>
      <c r="DT196" s="4"/>
      <c r="DU196" s="4"/>
      <c r="DV196" s="4"/>
    </row>
    <row r="197" spans="1:126" s="5" customFormat="1" ht="60" x14ac:dyDescent="0.25">
      <c r="A197" s="2"/>
      <c r="B197" s="106"/>
      <c r="C197" s="16" t="s">
        <v>357</v>
      </c>
      <c r="D197" s="74" t="s">
        <v>58</v>
      </c>
      <c r="E197" s="11"/>
      <c r="F197" s="11"/>
      <c r="G197" s="11"/>
      <c r="H197" s="11"/>
      <c r="I197" s="11"/>
      <c r="J197" s="11"/>
      <c r="K197" s="11"/>
      <c r="L197" s="11"/>
      <c r="M197" s="12" t="s">
        <v>38</v>
      </c>
      <c r="N197" s="13" t="s">
        <v>358</v>
      </c>
      <c r="O197" s="4"/>
      <c r="P197" s="4"/>
      <c r="Q197" s="4"/>
      <c r="R197" s="4"/>
      <c r="S197" s="4"/>
      <c r="T197" s="4"/>
      <c r="U197" s="4"/>
      <c r="V197" s="4"/>
      <c r="W197" s="64" t="s">
        <v>58</v>
      </c>
      <c r="X197" s="76" t="s">
        <v>3</v>
      </c>
      <c r="Y197" s="4"/>
      <c r="Z197" s="4"/>
      <c r="AA197" s="4"/>
      <c r="AB197" s="117">
        <v>0.2</v>
      </c>
      <c r="AC197" s="115">
        <f>HLOOKUP(D197,W197:X198,2,0)</f>
        <v>5</v>
      </c>
      <c r="AD197" s="71"/>
      <c r="AE197" s="71"/>
      <c r="AF197" s="71"/>
      <c r="AG197" s="4"/>
      <c r="AH197" s="4"/>
      <c r="AI197" s="4"/>
      <c r="AJ197" s="4"/>
      <c r="AK197" s="4"/>
      <c r="AL197" s="4"/>
      <c r="AM197" s="4"/>
      <c r="AN197" s="4"/>
      <c r="AO197" s="4"/>
      <c r="AP197" s="4"/>
      <c r="AQ197" s="4"/>
      <c r="AR197" s="4"/>
      <c r="AS197" s="4"/>
      <c r="AT197" s="4"/>
      <c r="AU197" s="4"/>
      <c r="AV197" s="4"/>
      <c r="AW197" s="4"/>
      <c r="AX197" s="4"/>
      <c r="AY197" s="4"/>
      <c r="AZ197" s="4"/>
      <c r="BA197" s="4"/>
      <c r="BB197" s="4"/>
      <c r="BC197" s="4"/>
      <c r="BD197" s="4"/>
      <c r="BE197" s="4"/>
      <c r="BF197" s="4"/>
      <c r="BG197" s="4"/>
      <c r="BH197" s="4"/>
      <c r="BI197" s="4"/>
      <c r="BJ197" s="4"/>
      <c r="BK197" s="4"/>
      <c r="BL197" s="4"/>
      <c r="BM197" s="4"/>
      <c r="BN197" s="4"/>
      <c r="BO197" s="4"/>
      <c r="BP197" s="4"/>
      <c r="BQ197" s="4"/>
      <c r="BR197" s="4"/>
      <c r="BS197" s="4"/>
      <c r="BT197" s="4"/>
      <c r="BU197" s="4"/>
      <c r="BV197" s="4"/>
      <c r="BW197" s="4"/>
      <c r="BX197" s="4"/>
      <c r="BY197" s="4"/>
      <c r="BZ197" s="4"/>
      <c r="CA197" s="4"/>
      <c r="CB197" s="4"/>
      <c r="CC197" s="4"/>
      <c r="CD197" s="4"/>
      <c r="CE197" s="4"/>
      <c r="CF197" s="4"/>
      <c r="CG197" s="4"/>
      <c r="CH197" s="4"/>
      <c r="CI197" s="4"/>
      <c r="CJ197" s="4"/>
      <c r="CK197" s="4"/>
      <c r="CL197" s="4"/>
      <c r="CM197" s="4"/>
      <c r="CN197" s="4"/>
      <c r="CO197" s="4"/>
      <c r="CP197" s="4"/>
      <c r="CQ197" s="4"/>
      <c r="CR197" s="4"/>
      <c r="CS197" s="4"/>
      <c r="CT197" s="4"/>
      <c r="CU197" s="4"/>
      <c r="CV197" s="4"/>
      <c r="CW197" s="4"/>
      <c r="CX197" s="4"/>
      <c r="CY197" s="4"/>
      <c r="CZ197" s="4"/>
      <c r="DA197" s="4"/>
      <c r="DB197" s="4"/>
      <c r="DC197" s="4"/>
      <c r="DD197" s="4"/>
      <c r="DE197" s="4"/>
      <c r="DF197" s="4"/>
      <c r="DG197" s="4"/>
      <c r="DH197" s="4"/>
      <c r="DI197" s="4"/>
      <c r="DJ197" s="4"/>
      <c r="DK197" s="4"/>
      <c r="DL197" s="4"/>
      <c r="DM197" s="4"/>
      <c r="DN197" s="4"/>
      <c r="DO197" s="4"/>
      <c r="DP197" s="4"/>
      <c r="DQ197" s="4"/>
      <c r="DR197" s="4"/>
      <c r="DS197" s="4"/>
      <c r="DT197" s="4"/>
      <c r="DU197" s="4"/>
      <c r="DV197" s="4"/>
    </row>
    <row r="198" spans="1:126" s="5" customFormat="1" ht="15" x14ac:dyDescent="0.25">
      <c r="A198" s="2"/>
      <c r="B198" s="106"/>
      <c r="C198" s="16"/>
      <c r="D198" s="64"/>
      <c r="E198" s="11"/>
      <c r="F198" s="11"/>
      <c r="G198" s="11"/>
      <c r="H198" s="11"/>
      <c r="I198" s="11"/>
      <c r="J198" s="11"/>
      <c r="K198" s="11"/>
      <c r="L198" s="11"/>
      <c r="M198" s="12"/>
      <c r="N198" s="13"/>
      <c r="O198" s="4"/>
      <c r="P198" s="4"/>
      <c r="Q198" s="4"/>
      <c r="R198" s="4"/>
      <c r="S198" s="4"/>
      <c r="T198" s="4"/>
      <c r="U198" s="4"/>
      <c r="V198" s="4"/>
      <c r="W198" s="64">
        <v>5</v>
      </c>
      <c r="X198" s="76">
        <v>0</v>
      </c>
      <c r="Y198" s="4"/>
      <c r="Z198" s="4"/>
      <c r="AA198" s="4"/>
      <c r="AB198" s="117"/>
      <c r="AC198" s="115"/>
      <c r="AD198" s="71"/>
      <c r="AE198" s="71"/>
      <c r="AF198" s="71"/>
      <c r="AG198" s="4"/>
      <c r="AH198" s="4"/>
      <c r="AI198" s="4"/>
      <c r="AJ198" s="4"/>
      <c r="AK198" s="4"/>
      <c r="AL198" s="4"/>
      <c r="AM198" s="4"/>
      <c r="AN198" s="4"/>
      <c r="AO198" s="4"/>
      <c r="AP198" s="4"/>
      <c r="AQ198" s="4"/>
      <c r="AR198" s="4"/>
      <c r="AS198" s="4"/>
      <c r="AT198" s="4"/>
      <c r="AU198" s="4"/>
      <c r="AV198" s="4"/>
      <c r="AW198" s="4"/>
      <c r="AX198" s="4"/>
      <c r="AY198" s="4"/>
      <c r="AZ198" s="4"/>
      <c r="BA198" s="4"/>
      <c r="BB198" s="4"/>
      <c r="BC198" s="4"/>
      <c r="BD198" s="4"/>
      <c r="BE198" s="4"/>
      <c r="BF198" s="4"/>
      <c r="BG198" s="4"/>
      <c r="BH198" s="4"/>
      <c r="BI198" s="4"/>
      <c r="BJ198" s="4"/>
      <c r="BK198" s="4"/>
      <c r="BL198" s="4"/>
      <c r="BM198" s="4"/>
      <c r="BN198" s="4"/>
      <c r="BO198" s="4"/>
      <c r="BP198" s="4"/>
      <c r="BQ198" s="4"/>
      <c r="BR198" s="4"/>
      <c r="BS198" s="4"/>
      <c r="BT198" s="4"/>
      <c r="BU198" s="4"/>
      <c r="BV198" s="4"/>
      <c r="BW198" s="4"/>
      <c r="BX198" s="4"/>
      <c r="BY198" s="4"/>
      <c r="BZ198" s="4"/>
      <c r="CA198" s="4"/>
      <c r="CB198" s="4"/>
      <c r="CC198" s="4"/>
      <c r="CD198" s="4"/>
      <c r="CE198" s="4"/>
      <c r="CF198" s="4"/>
      <c r="CG198" s="4"/>
      <c r="CH198" s="4"/>
      <c r="CI198" s="4"/>
      <c r="CJ198" s="4"/>
      <c r="CK198" s="4"/>
      <c r="CL198" s="4"/>
      <c r="CM198" s="4"/>
      <c r="CN198" s="4"/>
      <c r="CO198" s="4"/>
      <c r="CP198" s="4"/>
      <c r="CQ198" s="4"/>
      <c r="CR198" s="4"/>
      <c r="CS198" s="4"/>
      <c r="CT198" s="4"/>
      <c r="CU198" s="4"/>
      <c r="CV198" s="4"/>
      <c r="CW198" s="4"/>
      <c r="CX198" s="4"/>
      <c r="CY198" s="4"/>
      <c r="CZ198" s="4"/>
      <c r="DA198" s="4"/>
      <c r="DB198" s="4"/>
      <c r="DC198" s="4"/>
      <c r="DD198" s="4"/>
      <c r="DE198" s="4"/>
      <c r="DF198" s="4"/>
      <c r="DG198" s="4"/>
      <c r="DH198" s="4"/>
      <c r="DI198" s="4"/>
      <c r="DJ198" s="4"/>
      <c r="DK198" s="4"/>
      <c r="DL198" s="4"/>
      <c r="DM198" s="4"/>
      <c r="DN198" s="4"/>
      <c r="DO198" s="4"/>
      <c r="DP198" s="4"/>
      <c r="DQ198" s="4"/>
      <c r="DR198" s="4"/>
      <c r="DS198" s="4"/>
      <c r="DT198" s="4"/>
      <c r="DU198" s="4"/>
      <c r="DV198" s="4"/>
    </row>
    <row r="199" spans="1:126" s="26" customFormat="1" ht="45" x14ac:dyDescent="0.25">
      <c r="A199" s="2"/>
      <c r="B199" s="106"/>
      <c r="C199" s="16" t="s">
        <v>359</v>
      </c>
      <c r="D199" s="74" t="s">
        <v>360</v>
      </c>
      <c r="E199" s="11"/>
      <c r="F199" s="11"/>
      <c r="G199" s="11"/>
      <c r="H199" s="11"/>
      <c r="I199" s="11"/>
      <c r="J199" s="11"/>
      <c r="K199" s="11"/>
      <c r="L199" s="11"/>
      <c r="M199" s="12" t="s">
        <v>161</v>
      </c>
      <c r="N199" s="13" t="s">
        <v>361</v>
      </c>
      <c r="O199" s="4"/>
      <c r="P199" s="4"/>
      <c r="Q199" s="4"/>
      <c r="R199" s="4"/>
      <c r="S199" s="4"/>
      <c r="T199" s="4"/>
      <c r="U199" s="4"/>
      <c r="V199" s="4"/>
      <c r="W199" s="64" t="s">
        <v>362</v>
      </c>
      <c r="X199" s="11" t="s">
        <v>363</v>
      </c>
      <c r="Y199" s="11" t="s">
        <v>360</v>
      </c>
      <c r="Z199" s="4"/>
      <c r="AA199" s="4"/>
      <c r="AB199" s="117">
        <v>0.2</v>
      </c>
      <c r="AC199" s="115">
        <f>HLOOKUP(D199,W199:Y200,2,0)</f>
        <v>5</v>
      </c>
      <c r="AD199" s="71"/>
      <c r="AE199" s="71"/>
      <c r="AF199" s="71"/>
      <c r="AG199" s="4"/>
      <c r="AH199" s="4"/>
      <c r="AI199" s="4"/>
      <c r="AJ199" s="4"/>
      <c r="AK199" s="4"/>
      <c r="AL199" s="4"/>
      <c r="AM199" s="4"/>
      <c r="AN199" s="4"/>
      <c r="AO199" s="4"/>
      <c r="AP199" s="4"/>
      <c r="AQ199" s="4"/>
      <c r="AR199" s="4"/>
      <c r="AS199" s="4"/>
      <c r="AT199" s="4"/>
      <c r="AU199" s="4"/>
      <c r="AV199" s="4"/>
      <c r="AW199" s="4"/>
      <c r="AX199" s="4"/>
      <c r="AY199" s="4"/>
      <c r="AZ199" s="4"/>
      <c r="BA199" s="4"/>
      <c r="BB199" s="4"/>
      <c r="BC199" s="4"/>
      <c r="BD199" s="4"/>
      <c r="BE199" s="4"/>
      <c r="BF199" s="4"/>
      <c r="BG199" s="4"/>
      <c r="BH199" s="4"/>
      <c r="BI199" s="4"/>
      <c r="BJ199" s="4"/>
      <c r="BK199" s="4"/>
      <c r="BL199" s="4"/>
      <c r="BM199" s="4"/>
      <c r="BN199" s="4"/>
      <c r="BO199" s="4"/>
      <c r="BP199" s="4"/>
      <c r="BQ199" s="4"/>
      <c r="BR199" s="4"/>
      <c r="BS199" s="4"/>
      <c r="BT199" s="4"/>
      <c r="BU199" s="4"/>
      <c r="BV199" s="4"/>
      <c r="BW199" s="4"/>
      <c r="BX199" s="4"/>
      <c r="BY199" s="4"/>
      <c r="BZ199" s="4"/>
      <c r="CA199" s="4"/>
      <c r="CB199" s="4"/>
      <c r="CC199" s="4"/>
      <c r="CD199" s="4"/>
      <c r="CE199" s="4"/>
      <c r="CF199" s="4"/>
      <c r="CG199" s="4"/>
      <c r="CH199" s="4"/>
      <c r="CI199" s="4"/>
      <c r="CJ199" s="4"/>
      <c r="CK199" s="4"/>
      <c r="CL199" s="4"/>
      <c r="CM199" s="4"/>
      <c r="CN199" s="4"/>
      <c r="CO199" s="4"/>
      <c r="CP199" s="4"/>
      <c r="CQ199" s="4"/>
      <c r="CR199" s="4"/>
      <c r="CS199" s="4"/>
      <c r="CT199" s="4"/>
      <c r="CU199" s="4"/>
      <c r="CV199" s="4"/>
      <c r="CW199" s="4"/>
      <c r="CX199" s="4"/>
      <c r="CY199" s="4"/>
      <c r="CZ199" s="4"/>
      <c r="DA199" s="4"/>
      <c r="DB199" s="4"/>
      <c r="DC199" s="4"/>
      <c r="DD199" s="4"/>
      <c r="DE199" s="4"/>
      <c r="DF199" s="4"/>
      <c r="DG199" s="4"/>
      <c r="DH199" s="4"/>
      <c r="DI199" s="4"/>
      <c r="DJ199" s="4"/>
      <c r="DK199" s="4"/>
      <c r="DL199" s="4"/>
      <c r="DM199" s="4"/>
      <c r="DN199" s="4"/>
      <c r="DO199" s="4"/>
      <c r="DP199" s="4"/>
      <c r="DQ199" s="4"/>
      <c r="DR199" s="4"/>
      <c r="DS199" s="4"/>
      <c r="DT199" s="4"/>
      <c r="DU199" s="4"/>
      <c r="DV199" s="4"/>
    </row>
    <row r="200" spans="1:126" s="5" customFormat="1" ht="15" x14ac:dyDescent="0.25">
      <c r="A200" s="2"/>
      <c r="B200" s="106"/>
      <c r="C200" s="16"/>
      <c r="D200" s="64"/>
      <c r="E200" s="11"/>
      <c r="F200" s="11"/>
      <c r="G200" s="11"/>
      <c r="H200" s="81"/>
      <c r="I200" s="11"/>
      <c r="J200" s="11"/>
      <c r="K200" s="11"/>
      <c r="L200" s="11"/>
      <c r="M200" s="12"/>
      <c r="N200" s="13"/>
      <c r="O200" s="4"/>
      <c r="P200" s="4"/>
      <c r="Q200" s="4"/>
      <c r="R200" s="4"/>
      <c r="S200" s="4"/>
      <c r="T200" s="4"/>
      <c r="U200" s="4"/>
      <c r="V200" s="4"/>
      <c r="W200" s="64">
        <v>0</v>
      </c>
      <c r="X200" s="11">
        <v>3</v>
      </c>
      <c r="Y200" s="11">
        <v>5</v>
      </c>
      <c r="Z200" s="4"/>
      <c r="AA200" s="4"/>
      <c r="AB200" s="117"/>
      <c r="AC200" s="115"/>
      <c r="AD200" s="71"/>
      <c r="AE200" s="71"/>
      <c r="AF200" s="71"/>
      <c r="AG200" s="4"/>
      <c r="AH200" s="4"/>
      <c r="AI200" s="4"/>
      <c r="AJ200" s="4"/>
      <c r="AK200" s="4"/>
      <c r="AL200" s="4"/>
      <c r="AM200" s="4"/>
      <c r="AN200" s="4"/>
      <c r="AO200" s="4"/>
      <c r="AP200" s="4"/>
      <c r="AQ200" s="4"/>
      <c r="AR200" s="4"/>
      <c r="AS200" s="4"/>
      <c r="AT200" s="4"/>
      <c r="AU200" s="4"/>
      <c r="AV200" s="4"/>
      <c r="AW200" s="4"/>
      <c r="AX200" s="4"/>
      <c r="AY200" s="4"/>
      <c r="AZ200" s="4"/>
      <c r="BA200" s="4"/>
      <c r="BB200" s="4"/>
      <c r="BC200" s="4"/>
      <c r="BD200" s="4"/>
      <c r="BE200" s="4"/>
      <c r="BF200" s="4"/>
      <c r="BG200" s="4"/>
      <c r="BH200" s="4"/>
      <c r="BI200" s="4"/>
      <c r="BJ200" s="4"/>
      <c r="BK200" s="4"/>
      <c r="BL200" s="4"/>
      <c r="BM200" s="4"/>
      <c r="BN200" s="4"/>
      <c r="BO200" s="4"/>
      <c r="BP200" s="4"/>
      <c r="BQ200" s="4"/>
      <c r="BR200" s="4"/>
      <c r="BS200" s="4"/>
      <c r="BT200" s="4"/>
      <c r="BU200" s="4"/>
      <c r="BV200" s="4"/>
      <c r="BW200" s="4"/>
      <c r="BX200" s="4"/>
      <c r="BY200" s="4"/>
      <c r="BZ200" s="4"/>
      <c r="CA200" s="4"/>
      <c r="CB200" s="4"/>
      <c r="CC200" s="4"/>
      <c r="CD200" s="4"/>
      <c r="CE200" s="4"/>
      <c r="CF200" s="4"/>
      <c r="CG200" s="4"/>
      <c r="CH200" s="4"/>
      <c r="CI200" s="4"/>
      <c r="CJ200" s="4"/>
      <c r="CK200" s="4"/>
      <c r="CL200" s="4"/>
      <c r="CM200" s="4"/>
      <c r="CN200" s="4"/>
      <c r="CO200" s="4"/>
      <c r="CP200" s="4"/>
      <c r="CQ200" s="4"/>
      <c r="CR200" s="4"/>
      <c r="CS200" s="4"/>
      <c r="CT200" s="4"/>
      <c r="CU200" s="4"/>
      <c r="CV200" s="4"/>
      <c r="CW200" s="4"/>
      <c r="CX200" s="4"/>
      <c r="CY200" s="4"/>
      <c r="CZ200" s="4"/>
      <c r="DA200" s="4"/>
      <c r="DB200" s="4"/>
      <c r="DC200" s="4"/>
      <c r="DD200" s="4"/>
      <c r="DE200" s="4"/>
      <c r="DF200" s="4"/>
      <c r="DG200" s="4"/>
      <c r="DH200" s="4"/>
      <c r="DI200" s="4"/>
      <c r="DJ200" s="4"/>
      <c r="DK200" s="4"/>
      <c r="DL200" s="4"/>
      <c r="DM200" s="4"/>
      <c r="DN200" s="4"/>
      <c r="DO200" s="4"/>
      <c r="DP200" s="4"/>
      <c r="DQ200" s="4"/>
      <c r="DR200" s="4"/>
      <c r="DS200" s="4"/>
      <c r="DT200" s="4"/>
      <c r="DU200" s="4"/>
      <c r="DV200" s="4"/>
    </row>
    <row r="201" spans="1:126" s="5" customFormat="1" ht="45" x14ac:dyDescent="0.25">
      <c r="A201" s="2"/>
      <c r="B201" s="106"/>
      <c r="C201" s="14" t="s">
        <v>149</v>
      </c>
      <c r="D201" s="74" t="s">
        <v>58</v>
      </c>
      <c r="E201" s="11"/>
      <c r="F201" s="11"/>
      <c r="G201" s="11"/>
      <c r="H201" s="12"/>
      <c r="I201" s="11"/>
      <c r="J201" s="11"/>
      <c r="K201" s="11"/>
      <c r="L201" s="11"/>
      <c r="M201" s="12" t="s">
        <v>45</v>
      </c>
      <c r="N201" s="13" t="s">
        <v>163</v>
      </c>
      <c r="O201" s="4"/>
      <c r="P201" s="4"/>
      <c r="Q201" s="4"/>
      <c r="R201" s="4"/>
      <c r="S201" s="4"/>
      <c r="T201" s="4"/>
      <c r="U201" s="4"/>
      <c r="V201" s="4"/>
      <c r="W201" s="64" t="s">
        <v>58</v>
      </c>
      <c r="X201" s="76" t="s">
        <v>3</v>
      </c>
      <c r="Y201" s="4"/>
      <c r="Z201" s="4"/>
      <c r="AA201" s="4"/>
      <c r="AB201" s="117">
        <v>0.2</v>
      </c>
      <c r="AC201" s="115">
        <f>HLOOKUP(D201,W201:X202,2,0)</f>
        <v>5</v>
      </c>
      <c r="AD201" s="71"/>
      <c r="AE201" s="71"/>
      <c r="AF201" s="71"/>
      <c r="AG201" s="4"/>
      <c r="AH201" s="4"/>
      <c r="AI201" s="4"/>
      <c r="AJ201" s="4"/>
      <c r="AK201" s="4"/>
      <c r="AL201" s="4"/>
      <c r="AM201" s="4"/>
      <c r="AN201" s="4"/>
      <c r="AO201" s="4"/>
      <c r="AP201" s="4"/>
      <c r="AQ201" s="4"/>
      <c r="AR201" s="4"/>
      <c r="AS201" s="4"/>
      <c r="AT201" s="4"/>
      <c r="AU201" s="4"/>
      <c r="AV201" s="4"/>
      <c r="AW201" s="4"/>
      <c r="AX201" s="4"/>
      <c r="AY201" s="4"/>
      <c r="AZ201" s="4"/>
      <c r="BA201" s="4"/>
      <c r="BB201" s="4"/>
      <c r="BC201" s="4"/>
      <c r="BD201" s="4"/>
      <c r="BE201" s="4"/>
      <c r="BF201" s="4"/>
      <c r="BG201" s="4"/>
      <c r="BH201" s="4"/>
      <c r="BI201" s="4"/>
      <c r="BJ201" s="4"/>
      <c r="BK201" s="4"/>
      <c r="BL201" s="4"/>
      <c r="BM201" s="4"/>
      <c r="BN201" s="4"/>
      <c r="BO201" s="4"/>
      <c r="BP201" s="4"/>
      <c r="BQ201" s="4"/>
      <c r="BR201" s="4"/>
      <c r="BS201" s="4"/>
      <c r="BT201" s="4"/>
      <c r="BU201" s="4"/>
      <c r="BV201" s="4"/>
      <c r="BW201" s="4"/>
      <c r="BX201" s="4"/>
      <c r="BY201" s="4"/>
      <c r="BZ201" s="4"/>
      <c r="CA201" s="4"/>
      <c r="CB201" s="4"/>
      <c r="CC201" s="4"/>
      <c r="CD201" s="4"/>
      <c r="CE201" s="4"/>
      <c r="CF201" s="4"/>
      <c r="CG201" s="4"/>
      <c r="CH201" s="4"/>
      <c r="CI201" s="4"/>
      <c r="CJ201" s="4"/>
      <c r="CK201" s="4"/>
      <c r="CL201" s="4"/>
      <c r="CM201" s="4"/>
      <c r="CN201" s="4"/>
      <c r="CO201" s="4"/>
      <c r="CP201" s="4"/>
      <c r="CQ201" s="4"/>
      <c r="CR201" s="4"/>
      <c r="CS201" s="4"/>
      <c r="CT201" s="4"/>
      <c r="CU201" s="4"/>
      <c r="CV201" s="4"/>
      <c r="CW201" s="4"/>
      <c r="CX201" s="4"/>
      <c r="CY201" s="4"/>
      <c r="CZ201" s="4"/>
      <c r="DA201" s="4"/>
      <c r="DB201" s="4"/>
      <c r="DC201" s="4"/>
      <c r="DD201" s="4"/>
      <c r="DE201" s="4"/>
      <c r="DF201" s="4"/>
      <c r="DG201" s="4"/>
      <c r="DH201" s="4"/>
      <c r="DI201" s="4"/>
      <c r="DJ201" s="4"/>
      <c r="DK201" s="4"/>
      <c r="DL201" s="4"/>
      <c r="DM201" s="4"/>
      <c r="DN201" s="4"/>
      <c r="DO201" s="4"/>
      <c r="DP201" s="4"/>
      <c r="DQ201" s="4"/>
      <c r="DR201" s="4"/>
      <c r="DS201" s="4"/>
      <c r="DT201" s="4"/>
      <c r="DU201" s="4"/>
      <c r="DV201" s="4"/>
    </row>
    <row r="202" spans="1:126" s="5" customFormat="1" ht="15.75" thickBot="1" x14ac:dyDescent="0.3">
      <c r="A202" s="2"/>
      <c r="B202" s="106"/>
      <c r="C202" s="17"/>
      <c r="D202" s="66"/>
      <c r="E202" s="18"/>
      <c r="F202" s="18"/>
      <c r="G202" s="18"/>
      <c r="H202" s="18"/>
      <c r="I202" s="18"/>
      <c r="J202" s="18"/>
      <c r="K202" s="18"/>
      <c r="L202" s="18"/>
      <c r="M202" s="19"/>
      <c r="N202" s="20"/>
      <c r="O202" s="4"/>
      <c r="P202" s="4"/>
      <c r="Q202" s="4"/>
      <c r="R202" s="4"/>
      <c r="S202" s="4"/>
      <c r="T202" s="4"/>
      <c r="U202" s="4"/>
      <c r="V202" s="4"/>
      <c r="W202" s="64">
        <v>5</v>
      </c>
      <c r="X202" s="76">
        <v>0</v>
      </c>
      <c r="Y202" s="4"/>
      <c r="Z202" s="4"/>
      <c r="AA202" s="4"/>
      <c r="AB202" s="118"/>
      <c r="AC202" s="116"/>
      <c r="AD202" s="71"/>
      <c r="AE202" s="71"/>
      <c r="AF202" s="71"/>
      <c r="AG202" s="4"/>
      <c r="AH202" s="4"/>
      <c r="AI202" s="4"/>
      <c r="AJ202" s="4"/>
      <c r="AK202" s="4"/>
      <c r="AL202" s="4"/>
      <c r="AM202" s="4"/>
      <c r="AN202" s="4"/>
      <c r="AO202" s="4"/>
      <c r="AP202" s="4"/>
      <c r="AQ202" s="4"/>
      <c r="AR202" s="4"/>
      <c r="AS202" s="4"/>
      <c r="AT202" s="4"/>
      <c r="AU202" s="4"/>
      <c r="AV202" s="4"/>
      <c r="AW202" s="4"/>
      <c r="AX202" s="4"/>
      <c r="AY202" s="4"/>
      <c r="AZ202" s="4"/>
      <c r="BA202" s="4"/>
      <c r="BB202" s="4"/>
      <c r="BC202" s="4"/>
      <c r="BD202" s="4"/>
      <c r="BE202" s="4"/>
      <c r="BF202" s="4"/>
      <c r="BG202" s="4"/>
      <c r="BH202" s="4"/>
      <c r="BI202" s="4"/>
      <c r="BJ202" s="4"/>
      <c r="BK202" s="4"/>
      <c r="BL202" s="4"/>
      <c r="BM202" s="4"/>
      <c r="BN202" s="4"/>
      <c r="BO202" s="4"/>
      <c r="BP202" s="4"/>
      <c r="BQ202" s="4"/>
      <c r="BR202" s="4"/>
      <c r="BS202" s="4"/>
      <c r="BT202" s="4"/>
      <c r="BU202" s="4"/>
      <c r="BV202" s="4"/>
      <c r="BW202" s="4"/>
      <c r="BX202" s="4"/>
      <c r="BY202" s="4"/>
      <c r="BZ202" s="4"/>
      <c r="CA202" s="4"/>
      <c r="CB202" s="4"/>
      <c r="CC202" s="4"/>
      <c r="CD202" s="4"/>
      <c r="CE202" s="4"/>
      <c r="CF202" s="4"/>
      <c r="CG202" s="4"/>
      <c r="CH202" s="4"/>
      <c r="CI202" s="4"/>
      <c r="CJ202" s="4"/>
      <c r="CK202" s="4"/>
      <c r="CL202" s="4"/>
      <c r="CM202" s="4"/>
      <c r="CN202" s="4"/>
      <c r="CO202" s="4"/>
      <c r="CP202" s="4"/>
      <c r="CQ202" s="4"/>
      <c r="CR202" s="4"/>
      <c r="CS202" s="4"/>
      <c r="CT202" s="4"/>
      <c r="CU202" s="4"/>
      <c r="CV202" s="4"/>
      <c r="CW202" s="4"/>
      <c r="CX202" s="4"/>
      <c r="CY202" s="4"/>
      <c r="CZ202" s="4"/>
      <c r="DA202" s="4"/>
      <c r="DB202" s="4"/>
      <c r="DC202" s="4"/>
      <c r="DD202" s="4"/>
      <c r="DE202" s="4"/>
      <c r="DF202" s="4"/>
      <c r="DG202" s="4"/>
      <c r="DH202" s="4"/>
      <c r="DI202" s="4"/>
      <c r="DJ202" s="4"/>
      <c r="DK202" s="4"/>
      <c r="DL202" s="4"/>
      <c r="DM202" s="4"/>
      <c r="DN202" s="4"/>
      <c r="DO202" s="4"/>
      <c r="DP202" s="4"/>
      <c r="DQ202" s="4"/>
      <c r="DR202" s="4"/>
      <c r="DS202" s="4"/>
      <c r="DT202" s="4"/>
      <c r="DU202" s="4"/>
      <c r="DV202" s="4"/>
    </row>
    <row r="203" spans="1:126" s="5" customFormat="1" ht="27" thickBot="1" x14ac:dyDescent="0.3">
      <c r="A203" s="2"/>
      <c r="B203" s="107"/>
      <c r="C203" s="108" t="s">
        <v>48</v>
      </c>
      <c r="D203" s="109"/>
      <c r="E203" s="109"/>
      <c r="F203" s="109"/>
      <c r="G203" s="109"/>
      <c r="H203" s="109"/>
      <c r="I203" s="109"/>
      <c r="J203" s="109"/>
      <c r="K203" s="109"/>
      <c r="L203" s="109"/>
      <c r="M203" s="109"/>
      <c r="N203" s="109"/>
      <c r="O203" s="4"/>
      <c r="P203" s="4"/>
      <c r="Q203" s="4"/>
      <c r="R203" s="4"/>
      <c r="S203" s="4"/>
      <c r="T203" s="4"/>
      <c r="U203" s="4"/>
      <c r="V203" s="70"/>
      <c r="W203" s="4"/>
      <c r="X203" s="4"/>
      <c r="Y203" s="4"/>
      <c r="Z203" s="4"/>
      <c r="AA203" s="4"/>
      <c r="AB203" s="110">
        <f>AB193*AC193+AB195*AC195+AB197*AC197+AB199*AC199+AB201*AC201</f>
        <v>5</v>
      </c>
      <c r="AC203" s="111"/>
      <c r="AD203" s="71"/>
      <c r="AE203" s="71"/>
      <c r="AF203" s="71"/>
      <c r="AG203" s="4"/>
      <c r="AH203" s="4"/>
      <c r="AI203" s="4"/>
      <c r="AJ203" s="4"/>
      <c r="AK203" s="4"/>
      <c r="AL203" s="4"/>
      <c r="AM203" s="4"/>
      <c r="AN203" s="4"/>
      <c r="AO203" s="4"/>
      <c r="AP203" s="4"/>
      <c r="AQ203" s="4"/>
    </row>
    <row r="204" spans="1:126" s="5" customFormat="1" ht="60" x14ac:dyDescent="0.25">
      <c r="A204" s="2"/>
      <c r="B204" s="105" t="s">
        <v>291</v>
      </c>
      <c r="C204" s="27" t="s">
        <v>130</v>
      </c>
      <c r="D204" s="48" t="s">
        <v>364</v>
      </c>
      <c r="E204" s="28" t="s">
        <v>365</v>
      </c>
      <c r="F204" s="28" t="s">
        <v>308</v>
      </c>
      <c r="G204" s="28" t="s">
        <v>366</v>
      </c>
      <c r="H204" s="22" t="s">
        <v>367</v>
      </c>
      <c r="I204" s="22" t="s">
        <v>368</v>
      </c>
      <c r="J204" s="22"/>
      <c r="K204" s="22"/>
      <c r="L204" s="22"/>
      <c r="M204" s="23" t="s">
        <v>20</v>
      </c>
      <c r="N204" s="25" t="s">
        <v>369</v>
      </c>
      <c r="O204" s="4"/>
      <c r="P204" s="4"/>
      <c r="Q204" s="4"/>
      <c r="R204" s="4"/>
      <c r="S204" s="4"/>
      <c r="T204" s="4"/>
      <c r="U204" s="4"/>
      <c r="V204" s="4"/>
      <c r="W204" s="4"/>
      <c r="X204" s="4"/>
      <c r="Y204" s="4"/>
      <c r="Z204" s="4"/>
      <c r="AA204" s="4"/>
      <c r="AB204" s="120">
        <v>0.2</v>
      </c>
      <c r="AC204" s="119">
        <f>AF205</f>
        <v>5</v>
      </c>
      <c r="AD204" s="98" t="s">
        <v>22</v>
      </c>
      <c r="AE204" s="65" t="s">
        <v>23</v>
      </c>
      <c r="AF204" s="65" t="s">
        <v>24</v>
      </c>
      <c r="AG204" s="4"/>
      <c r="AH204" s="4"/>
      <c r="AI204" s="4"/>
      <c r="AJ204" s="4"/>
      <c r="AK204" s="4"/>
      <c r="AL204" s="4"/>
      <c r="AM204" s="4"/>
      <c r="AN204" s="4"/>
      <c r="AO204" s="4"/>
      <c r="AP204" s="4"/>
      <c r="AQ204" s="4"/>
      <c r="AR204" s="4"/>
      <c r="AS204" s="4"/>
      <c r="AT204" s="4"/>
      <c r="AU204" s="4"/>
      <c r="AV204" s="4"/>
      <c r="AW204" s="4"/>
      <c r="AX204" s="4"/>
      <c r="AY204" s="4"/>
      <c r="AZ204" s="4"/>
      <c r="BA204" s="4"/>
      <c r="BB204" s="4"/>
      <c r="BC204" s="4"/>
      <c r="BD204" s="4"/>
      <c r="BE204" s="4"/>
      <c r="BF204" s="4"/>
      <c r="BG204" s="4"/>
      <c r="BH204" s="4"/>
      <c r="BI204" s="4"/>
      <c r="BJ204" s="4"/>
      <c r="BK204" s="4"/>
      <c r="BL204" s="4"/>
      <c r="BM204" s="4"/>
      <c r="BN204" s="4"/>
      <c r="BO204" s="4"/>
      <c r="BP204" s="4"/>
      <c r="BQ204" s="4"/>
      <c r="BR204" s="4"/>
      <c r="BS204" s="4"/>
      <c r="BT204" s="4"/>
      <c r="BU204" s="4"/>
      <c r="BV204" s="4"/>
      <c r="BW204" s="4"/>
      <c r="BX204" s="4"/>
      <c r="BY204" s="4"/>
      <c r="BZ204" s="4"/>
      <c r="CA204" s="4"/>
      <c r="CB204" s="4"/>
      <c r="CC204" s="4"/>
      <c r="CD204" s="4"/>
      <c r="CE204" s="4"/>
      <c r="CF204" s="4"/>
      <c r="CG204" s="4"/>
      <c r="CH204" s="4"/>
      <c r="CI204" s="4"/>
      <c r="CJ204" s="4"/>
      <c r="CK204" s="4"/>
      <c r="CL204" s="4"/>
      <c r="CM204" s="4"/>
      <c r="CN204" s="4"/>
      <c r="CO204" s="4"/>
      <c r="CP204" s="4"/>
      <c r="CQ204" s="4"/>
      <c r="CR204" s="4"/>
      <c r="CS204" s="4"/>
      <c r="CT204" s="4"/>
      <c r="CU204" s="4"/>
      <c r="CV204" s="4"/>
      <c r="CW204" s="4"/>
      <c r="CX204" s="4"/>
      <c r="CY204" s="4"/>
      <c r="CZ204" s="4"/>
      <c r="DA204" s="4"/>
      <c r="DB204" s="4"/>
      <c r="DC204" s="4"/>
      <c r="DD204" s="4"/>
      <c r="DE204" s="4"/>
      <c r="DF204" s="4"/>
      <c r="DG204" s="4"/>
      <c r="DH204" s="4"/>
      <c r="DI204" s="4"/>
      <c r="DJ204" s="4"/>
      <c r="DK204" s="4"/>
      <c r="DL204" s="4"/>
      <c r="DM204" s="4"/>
      <c r="DN204" s="4"/>
      <c r="DO204" s="4"/>
      <c r="DP204" s="4"/>
      <c r="DQ204" s="4"/>
      <c r="DR204" s="4"/>
      <c r="DS204" s="4"/>
      <c r="DT204" s="4"/>
      <c r="DU204" s="4"/>
      <c r="DV204" s="4"/>
    </row>
    <row r="205" spans="1:126" s="5" customFormat="1" ht="15" x14ac:dyDescent="0.25">
      <c r="A205" s="2"/>
      <c r="B205" s="106"/>
      <c r="C205" s="10"/>
      <c r="D205" s="74"/>
      <c r="E205" s="73"/>
      <c r="F205" s="73"/>
      <c r="G205" s="73"/>
      <c r="H205" s="73"/>
      <c r="I205" s="73"/>
      <c r="J205" s="73"/>
      <c r="K205" s="11"/>
      <c r="L205" s="11"/>
      <c r="M205" s="12"/>
      <c r="N205" s="13"/>
      <c r="O205" s="26" t="b">
        <v>1</v>
      </c>
      <c r="P205" s="26" t="b">
        <v>1</v>
      </c>
      <c r="Q205" s="26" t="b">
        <v>1</v>
      </c>
      <c r="R205" s="26" t="b">
        <v>1</v>
      </c>
      <c r="S205" s="26" t="b">
        <v>1</v>
      </c>
      <c r="T205" s="26" t="b">
        <v>1</v>
      </c>
      <c r="U205" s="4"/>
      <c r="V205" s="4"/>
      <c r="W205" s="4"/>
      <c r="X205" s="4"/>
      <c r="Y205" s="4"/>
      <c r="Z205" s="4"/>
      <c r="AA205" s="4"/>
      <c r="AB205" s="117"/>
      <c r="AC205" s="115"/>
      <c r="AD205" s="98">
        <f>COUNTIF(O205:R205, "true")</f>
        <v>4</v>
      </c>
      <c r="AE205" s="65">
        <f>COUNTIF(S205:T205, "true")</f>
        <v>2</v>
      </c>
      <c r="AF205" s="77">
        <f>IF(AD205=4,3,0)+IF(AE205=1,1,IF(AE205&gt;1,2))</f>
        <v>5</v>
      </c>
      <c r="AG205" s="4"/>
      <c r="AH205" s="4"/>
      <c r="AI205" s="4"/>
      <c r="AJ205" s="4"/>
      <c r="AK205" s="4"/>
      <c r="AL205" s="4"/>
      <c r="AM205" s="4"/>
      <c r="AN205" s="4"/>
      <c r="AO205" s="4"/>
      <c r="AP205" s="4"/>
      <c r="AQ205" s="4"/>
    </row>
    <row r="206" spans="1:126" s="5" customFormat="1" ht="75" x14ac:dyDescent="0.25">
      <c r="A206" s="2"/>
      <c r="B206" s="106"/>
      <c r="C206" s="14" t="s">
        <v>370</v>
      </c>
      <c r="D206" s="74" t="s">
        <v>58</v>
      </c>
      <c r="E206" s="11"/>
      <c r="F206" s="11"/>
      <c r="G206" s="11"/>
      <c r="H206" s="11"/>
      <c r="I206" s="11"/>
      <c r="J206" s="11"/>
      <c r="K206" s="11"/>
      <c r="L206" s="11"/>
      <c r="M206" s="12" t="s">
        <v>59</v>
      </c>
      <c r="N206" s="29" t="s">
        <v>371</v>
      </c>
      <c r="O206" s="4"/>
      <c r="P206" s="4"/>
      <c r="Q206" s="4"/>
      <c r="R206" s="4"/>
      <c r="S206" s="4"/>
      <c r="T206" s="4"/>
      <c r="U206" s="4"/>
      <c r="V206" s="4"/>
      <c r="W206" s="64" t="s">
        <v>58</v>
      </c>
      <c r="X206" s="76" t="s">
        <v>3</v>
      </c>
      <c r="Y206" s="4"/>
      <c r="Z206" s="4"/>
      <c r="AA206" s="4"/>
      <c r="AB206" s="117">
        <v>0.2</v>
      </c>
      <c r="AC206" s="115">
        <f>HLOOKUP(D206,W206:X207,2,0)</f>
        <v>5</v>
      </c>
      <c r="AD206" s="71"/>
      <c r="AE206" s="71"/>
      <c r="AF206" s="71"/>
      <c r="AG206" s="4"/>
      <c r="AH206" s="4"/>
      <c r="AI206" s="4"/>
      <c r="AJ206" s="4"/>
      <c r="AK206" s="4"/>
      <c r="AL206" s="4"/>
      <c r="AM206" s="4"/>
      <c r="AN206" s="4"/>
      <c r="AO206" s="4"/>
      <c r="AP206" s="4"/>
      <c r="AQ206" s="4"/>
      <c r="AR206" s="4"/>
      <c r="AS206" s="4"/>
      <c r="AT206" s="4"/>
      <c r="AU206" s="4"/>
      <c r="AV206" s="4"/>
      <c r="AW206" s="4"/>
      <c r="AX206" s="4"/>
      <c r="AY206" s="4"/>
      <c r="AZ206" s="4"/>
      <c r="BA206" s="4"/>
      <c r="BB206" s="4"/>
      <c r="BC206" s="4"/>
      <c r="BD206" s="4"/>
      <c r="BE206" s="4"/>
      <c r="BF206" s="4"/>
      <c r="BG206" s="4"/>
      <c r="BH206" s="4"/>
      <c r="BI206" s="4"/>
      <c r="BJ206" s="4"/>
      <c r="BK206" s="4"/>
      <c r="BL206" s="4"/>
      <c r="BM206" s="4"/>
      <c r="BN206" s="4"/>
      <c r="BO206" s="4"/>
      <c r="BP206" s="4"/>
      <c r="BQ206" s="4"/>
      <c r="BR206" s="4"/>
      <c r="BS206" s="4"/>
      <c r="BT206" s="4"/>
      <c r="BU206" s="4"/>
      <c r="BV206" s="4"/>
      <c r="BW206" s="4"/>
      <c r="BX206" s="4"/>
      <c r="BY206" s="4"/>
      <c r="BZ206" s="4"/>
      <c r="CA206" s="4"/>
      <c r="CB206" s="4"/>
      <c r="CC206" s="4"/>
      <c r="CD206" s="4"/>
      <c r="CE206" s="4"/>
      <c r="CF206" s="4"/>
      <c r="CG206" s="4"/>
      <c r="CH206" s="4"/>
      <c r="CI206" s="4"/>
      <c r="CJ206" s="4"/>
      <c r="CK206" s="4"/>
      <c r="CL206" s="4"/>
      <c r="CM206" s="4"/>
      <c r="CN206" s="4"/>
      <c r="CO206" s="4"/>
      <c r="CP206" s="4"/>
      <c r="CQ206" s="4"/>
      <c r="CR206" s="4"/>
      <c r="CS206" s="4"/>
      <c r="CT206" s="4"/>
      <c r="CU206" s="4"/>
      <c r="CV206" s="4"/>
      <c r="CW206" s="4"/>
      <c r="CX206" s="4"/>
      <c r="CY206" s="4"/>
      <c r="CZ206" s="4"/>
      <c r="DA206" s="4"/>
      <c r="DB206" s="4"/>
      <c r="DC206" s="4"/>
      <c r="DD206" s="4"/>
      <c r="DE206" s="4"/>
      <c r="DF206" s="4"/>
      <c r="DG206" s="4"/>
      <c r="DH206" s="4"/>
      <c r="DI206" s="4"/>
      <c r="DJ206" s="4"/>
      <c r="DK206" s="4"/>
      <c r="DL206" s="4"/>
      <c r="DM206" s="4"/>
      <c r="DN206" s="4"/>
      <c r="DO206" s="4"/>
      <c r="DP206" s="4"/>
      <c r="DQ206" s="4"/>
      <c r="DR206" s="4"/>
      <c r="DS206" s="4"/>
      <c r="DT206" s="4"/>
      <c r="DU206" s="4"/>
      <c r="DV206" s="4"/>
    </row>
    <row r="207" spans="1:126" s="5" customFormat="1" ht="15" x14ac:dyDescent="0.25">
      <c r="A207" s="2"/>
      <c r="B207" s="106"/>
      <c r="C207" s="10"/>
      <c r="D207" s="64"/>
      <c r="E207" s="11"/>
      <c r="F207" s="11"/>
      <c r="G207" s="11"/>
      <c r="H207" s="11"/>
      <c r="I207" s="11"/>
      <c r="J207" s="11"/>
      <c r="K207" s="11"/>
      <c r="L207" s="11"/>
      <c r="M207" s="12"/>
      <c r="N207" s="13"/>
      <c r="O207" s="4"/>
      <c r="P207" s="4"/>
      <c r="Q207" s="4"/>
      <c r="R207" s="4"/>
      <c r="S207" s="4"/>
      <c r="T207" s="4"/>
      <c r="U207" s="4"/>
      <c r="V207" s="4"/>
      <c r="W207" s="64">
        <v>5</v>
      </c>
      <c r="X207" s="76">
        <v>0</v>
      </c>
      <c r="Y207" s="4"/>
      <c r="Z207" s="4"/>
      <c r="AA207" s="4"/>
      <c r="AB207" s="117"/>
      <c r="AC207" s="115"/>
      <c r="AD207" s="71"/>
      <c r="AE207" s="71"/>
      <c r="AF207" s="71"/>
      <c r="AG207" s="4"/>
      <c r="AH207" s="4"/>
      <c r="AI207" s="4"/>
      <c r="AJ207" s="4"/>
      <c r="AK207" s="4"/>
      <c r="AL207" s="4"/>
      <c r="AM207" s="4"/>
      <c r="AN207" s="4"/>
      <c r="AO207" s="4"/>
      <c r="AP207" s="4"/>
      <c r="AQ207" s="4"/>
      <c r="AR207" s="4"/>
      <c r="AS207" s="4"/>
      <c r="AT207" s="4"/>
      <c r="AU207" s="4"/>
      <c r="AV207" s="4"/>
      <c r="AW207" s="4"/>
      <c r="AX207" s="4"/>
      <c r="AY207" s="4"/>
      <c r="AZ207" s="4"/>
      <c r="BA207" s="4"/>
      <c r="BB207" s="4"/>
      <c r="BC207" s="4"/>
      <c r="BD207" s="4"/>
      <c r="BE207" s="4"/>
      <c r="BF207" s="4"/>
      <c r="BG207" s="4"/>
      <c r="BH207" s="4"/>
      <c r="BI207" s="4"/>
      <c r="BJ207" s="4"/>
      <c r="BK207" s="4"/>
      <c r="BL207" s="4"/>
      <c r="BM207" s="4"/>
      <c r="BN207" s="4"/>
      <c r="BO207" s="4"/>
      <c r="BP207" s="4"/>
      <c r="BQ207" s="4"/>
      <c r="BR207" s="4"/>
      <c r="BS207" s="4"/>
      <c r="BT207" s="4"/>
      <c r="BU207" s="4"/>
      <c r="BV207" s="4"/>
      <c r="BW207" s="4"/>
      <c r="BX207" s="4"/>
      <c r="BY207" s="4"/>
      <c r="BZ207" s="4"/>
      <c r="CA207" s="4"/>
      <c r="CB207" s="4"/>
      <c r="CC207" s="4"/>
      <c r="CD207" s="4"/>
      <c r="CE207" s="4"/>
      <c r="CF207" s="4"/>
      <c r="CG207" s="4"/>
      <c r="CH207" s="4"/>
      <c r="CI207" s="4"/>
      <c r="CJ207" s="4"/>
      <c r="CK207" s="4"/>
      <c r="CL207" s="4"/>
      <c r="CM207" s="4"/>
      <c r="CN207" s="4"/>
      <c r="CO207" s="4"/>
      <c r="CP207" s="4"/>
      <c r="CQ207" s="4"/>
      <c r="CR207" s="4"/>
      <c r="CS207" s="4"/>
      <c r="CT207" s="4"/>
      <c r="CU207" s="4"/>
      <c r="CV207" s="4"/>
      <c r="CW207" s="4"/>
      <c r="CX207" s="4"/>
      <c r="CY207" s="4"/>
      <c r="CZ207" s="4"/>
      <c r="DA207" s="4"/>
      <c r="DB207" s="4"/>
      <c r="DC207" s="4"/>
      <c r="DD207" s="4"/>
      <c r="DE207" s="4"/>
      <c r="DF207" s="4"/>
      <c r="DG207" s="4"/>
      <c r="DH207" s="4"/>
      <c r="DI207" s="4"/>
      <c r="DJ207" s="4"/>
      <c r="DK207" s="4"/>
      <c r="DL207" s="4"/>
      <c r="DM207" s="4"/>
      <c r="DN207" s="4"/>
      <c r="DO207" s="4"/>
      <c r="DP207" s="4"/>
      <c r="DQ207" s="4"/>
      <c r="DR207" s="4"/>
      <c r="DS207" s="4"/>
      <c r="DT207" s="4"/>
      <c r="DU207" s="4"/>
      <c r="DV207" s="4"/>
    </row>
    <row r="208" spans="1:126" s="5" customFormat="1" ht="30" x14ac:dyDescent="0.25">
      <c r="A208" s="2"/>
      <c r="B208" s="106"/>
      <c r="C208" s="10" t="s">
        <v>372</v>
      </c>
      <c r="D208" s="74" t="s">
        <v>58</v>
      </c>
      <c r="E208" s="11"/>
      <c r="F208" s="11"/>
      <c r="G208" s="11"/>
      <c r="H208" s="11"/>
      <c r="I208" s="11"/>
      <c r="J208" s="11"/>
      <c r="K208" s="11"/>
      <c r="L208" s="11"/>
      <c r="M208" s="12" t="s">
        <v>38</v>
      </c>
      <c r="N208" s="13" t="s">
        <v>373</v>
      </c>
      <c r="O208" s="4"/>
      <c r="P208" s="4"/>
      <c r="Q208" s="4"/>
      <c r="R208" s="4"/>
      <c r="S208" s="4"/>
      <c r="T208" s="4"/>
      <c r="U208" s="4"/>
      <c r="V208" s="4"/>
      <c r="W208" s="64" t="s">
        <v>58</v>
      </c>
      <c r="X208" s="76" t="s">
        <v>3</v>
      </c>
      <c r="Y208" s="4"/>
      <c r="Z208" s="4"/>
      <c r="AA208" s="4"/>
      <c r="AB208" s="117">
        <v>0.2</v>
      </c>
      <c r="AC208" s="115">
        <f>HLOOKUP(D208,W208:X209,2,0)</f>
        <v>5</v>
      </c>
      <c r="AD208" s="71"/>
      <c r="AE208" s="71"/>
      <c r="AF208" s="71"/>
      <c r="AG208" s="4"/>
      <c r="AH208" s="4"/>
      <c r="AI208" s="4"/>
      <c r="AJ208" s="4"/>
      <c r="AK208" s="4"/>
      <c r="AL208" s="4"/>
      <c r="AM208" s="4"/>
      <c r="AN208" s="4"/>
      <c r="AO208" s="4"/>
      <c r="AP208" s="4"/>
      <c r="AQ208" s="4"/>
      <c r="AR208" s="4"/>
      <c r="AS208" s="4"/>
      <c r="AT208" s="4"/>
      <c r="AU208" s="4"/>
      <c r="AV208" s="4"/>
      <c r="AW208" s="4"/>
      <c r="AX208" s="4"/>
      <c r="AY208" s="4"/>
      <c r="AZ208" s="4"/>
      <c r="BA208" s="4"/>
      <c r="BB208" s="4"/>
      <c r="BC208" s="4"/>
      <c r="BD208" s="4"/>
      <c r="BE208" s="4"/>
      <c r="BF208" s="4"/>
      <c r="BG208" s="4"/>
      <c r="BH208" s="4"/>
      <c r="BI208" s="4"/>
      <c r="BJ208" s="4"/>
      <c r="BK208" s="4"/>
      <c r="BL208" s="4"/>
      <c r="BM208" s="4"/>
      <c r="BN208" s="4"/>
      <c r="BO208" s="4"/>
      <c r="BP208" s="4"/>
      <c r="BQ208" s="4"/>
      <c r="BR208" s="4"/>
      <c r="BS208" s="4"/>
      <c r="BT208" s="4"/>
      <c r="BU208" s="4"/>
      <c r="BV208" s="4"/>
      <c r="BW208" s="4"/>
      <c r="BX208" s="4"/>
      <c r="BY208" s="4"/>
      <c r="BZ208" s="4"/>
      <c r="CA208" s="4"/>
      <c r="CB208" s="4"/>
      <c r="CC208" s="4"/>
      <c r="CD208" s="4"/>
      <c r="CE208" s="4"/>
      <c r="CF208" s="4"/>
      <c r="CG208" s="4"/>
      <c r="CH208" s="4"/>
      <c r="CI208" s="4"/>
      <c r="CJ208" s="4"/>
      <c r="CK208" s="4"/>
      <c r="CL208" s="4"/>
      <c r="CM208" s="4"/>
      <c r="CN208" s="4"/>
      <c r="CO208" s="4"/>
      <c r="CP208" s="4"/>
      <c r="CQ208" s="4"/>
      <c r="CR208" s="4"/>
      <c r="CS208" s="4"/>
      <c r="CT208" s="4"/>
      <c r="CU208" s="4"/>
      <c r="CV208" s="4"/>
      <c r="CW208" s="4"/>
      <c r="CX208" s="4"/>
      <c r="CY208" s="4"/>
      <c r="CZ208" s="4"/>
      <c r="DA208" s="4"/>
      <c r="DB208" s="4"/>
      <c r="DC208" s="4"/>
      <c r="DD208" s="4"/>
      <c r="DE208" s="4"/>
      <c r="DF208" s="4"/>
      <c r="DG208" s="4"/>
      <c r="DH208" s="4"/>
      <c r="DI208" s="4"/>
      <c r="DJ208" s="4"/>
      <c r="DK208" s="4"/>
      <c r="DL208" s="4"/>
      <c r="DM208" s="4"/>
      <c r="DN208" s="4"/>
      <c r="DO208" s="4"/>
      <c r="DP208" s="4"/>
      <c r="DQ208" s="4"/>
      <c r="DR208" s="4"/>
      <c r="DS208" s="4"/>
      <c r="DT208" s="4"/>
      <c r="DU208" s="4"/>
      <c r="DV208" s="4"/>
    </row>
    <row r="209" spans="1:126" s="5" customFormat="1" ht="15" x14ac:dyDescent="0.25">
      <c r="A209" s="2"/>
      <c r="B209" s="106"/>
      <c r="C209" s="10"/>
      <c r="D209" s="64"/>
      <c r="E209" s="11"/>
      <c r="F209" s="11"/>
      <c r="G209" s="11"/>
      <c r="H209" s="11"/>
      <c r="I209" s="11"/>
      <c r="J209" s="11"/>
      <c r="K209" s="11"/>
      <c r="L209" s="11"/>
      <c r="M209" s="12"/>
      <c r="N209" s="13"/>
      <c r="O209" s="4"/>
      <c r="P209" s="4"/>
      <c r="Q209" s="4"/>
      <c r="R209" s="4"/>
      <c r="S209" s="4"/>
      <c r="T209" s="4"/>
      <c r="U209" s="4"/>
      <c r="V209" s="4"/>
      <c r="W209" s="64">
        <v>5</v>
      </c>
      <c r="X209" s="76">
        <v>0</v>
      </c>
      <c r="Y209" s="4"/>
      <c r="Z209" s="4"/>
      <c r="AA209" s="4"/>
      <c r="AB209" s="117"/>
      <c r="AC209" s="115"/>
      <c r="AD209" s="71"/>
      <c r="AE209" s="71"/>
      <c r="AF209" s="71"/>
      <c r="AG209" s="4"/>
      <c r="AH209" s="4"/>
      <c r="AI209" s="4"/>
      <c r="AJ209" s="4"/>
      <c r="AK209" s="4"/>
      <c r="AL209" s="4"/>
      <c r="AM209" s="4"/>
      <c r="AN209" s="4"/>
      <c r="AO209" s="4"/>
      <c r="AP209" s="4"/>
      <c r="AQ209" s="4"/>
      <c r="AR209" s="4"/>
      <c r="AS209" s="4"/>
      <c r="AT209" s="4"/>
      <c r="AU209" s="4"/>
      <c r="AV209" s="4"/>
      <c r="AW209" s="4"/>
      <c r="AX209" s="4"/>
      <c r="AY209" s="4"/>
      <c r="AZ209" s="4"/>
      <c r="BA209" s="4"/>
      <c r="BB209" s="4"/>
      <c r="BC209" s="4"/>
      <c r="BD209" s="4"/>
      <c r="BE209" s="4"/>
      <c r="BF209" s="4"/>
      <c r="BG209" s="4"/>
      <c r="BH209" s="4"/>
      <c r="BI209" s="4"/>
      <c r="BJ209" s="4"/>
      <c r="BK209" s="4"/>
      <c r="BL209" s="4"/>
      <c r="BM209" s="4"/>
      <c r="BN209" s="4"/>
      <c r="BO209" s="4"/>
      <c r="BP209" s="4"/>
      <c r="BQ209" s="4"/>
      <c r="BR209" s="4"/>
      <c r="BS209" s="4"/>
      <c r="BT209" s="4"/>
      <c r="BU209" s="4"/>
      <c r="BV209" s="4"/>
      <c r="BW209" s="4"/>
      <c r="BX209" s="4"/>
      <c r="BY209" s="4"/>
      <c r="BZ209" s="4"/>
      <c r="CA209" s="4"/>
      <c r="CB209" s="4"/>
      <c r="CC209" s="4"/>
      <c r="CD209" s="4"/>
      <c r="CE209" s="4"/>
      <c r="CF209" s="4"/>
      <c r="CG209" s="4"/>
      <c r="CH209" s="4"/>
      <c r="CI209" s="4"/>
      <c r="CJ209" s="4"/>
      <c r="CK209" s="4"/>
      <c r="CL209" s="4"/>
      <c r="CM209" s="4"/>
      <c r="CN209" s="4"/>
      <c r="CO209" s="4"/>
      <c r="CP209" s="4"/>
      <c r="CQ209" s="4"/>
      <c r="CR209" s="4"/>
      <c r="CS209" s="4"/>
      <c r="CT209" s="4"/>
      <c r="CU209" s="4"/>
      <c r="CV209" s="4"/>
      <c r="CW209" s="4"/>
      <c r="CX209" s="4"/>
      <c r="CY209" s="4"/>
      <c r="CZ209" s="4"/>
      <c r="DA209" s="4"/>
      <c r="DB209" s="4"/>
      <c r="DC209" s="4"/>
      <c r="DD209" s="4"/>
      <c r="DE209" s="4"/>
      <c r="DF209" s="4"/>
      <c r="DG209" s="4"/>
      <c r="DH209" s="4"/>
      <c r="DI209" s="4"/>
      <c r="DJ209" s="4"/>
      <c r="DK209" s="4"/>
      <c r="DL209" s="4"/>
      <c r="DM209" s="4"/>
      <c r="DN209" s="4"/>
      <c r="DO209" s="4"/>
      <c r="DP209" s="4"/>
      <c r="DQ209" s="4"/>
      <c r="DR209" s="4"/>
      <c r="DS209" s="4"/>
      <c r="DT209" s="4"/>
      <c r="DU209" s="4"/>
      <c r="DV209" s="4"/>
    </row>
    <row r="210" spans="1:126" s="5" customFormat="1" ht="45" x14ac:dyDescent="0.25">
      <c r="A210" s="2"/>
      <c r="B210" s="106"/>
      <c r="C210" s="10" t="s">
        <v>374</v>
      </c>
      <c r="D210" s="74" t="s">
        <v>222</v>
      </c>
      <c r="E210" s="11"/>
      <c r="F210" s="11"/>
      <c r="G210" s="11"/>
      <c r="H210" s="12"/>
      <c r="I210" s="11"/>
      <c r="J210" s="11"/>
      <c r="K210" s="11"/>
      <c r="L210" s="11"/>
      <c r="M210" s="11" t="s">
        <v>161</v>
      </c>
      <c r="N210" s="13" t="s">
        <v>375</v>
      </c>
      <c r="O210" s="4"/>
      <c r="P210" s="4"/>
      <c r="Q210" s="4"/>
      <c r="R210" s="4"/>
      <c r="S210" s="4"/>
      <c r="T210" s="4"/>
      <c r="U210" s="4"/>
      <c r="V210" s="4"/>
      <c r="W210" s="64" t="s">
        <v>224</v>
      </c>
      <c r="X210" s="11" t="s">
        <v>225</v>
      </c>
      <c r="Y210" s="11" t="s">
        <v>226</v>
      </c>
      <c r="Z210" s="11" t="s">
        <v>222</v>
      </c>
      <c r="AA210" s="4"/>
      <c r="AB210" s="117">
        <v>0.2</v>
      </c>
      <c r="AC210" s="115">
        <f>HLOOKUP(D210,W210:Z211,2,0)</f>
        <v>5</v>
      </c>
      <c r="AD210" s="71"/>
      <c r="AE210" s="71"/>
      <c r="AF210" s="71"/>
      <c r="AG210" s="4"/>
      <c r="AH210" s="4"/>
      <c r="AI210" s="4"/>
      <c r="AJ210" s="4"/>
      <c r="AK210" s="4"/>
      <c r="AL210" s="4"/>
      <c r="AM210" s="4"/>
      <c r="AN210" s="4"/>
      <c r="AO210" s="4"/>
      <c r="AP210" s="4"/>
      <c r="AQ210" s="4"/>
      <c r="AR210" s="4"/>
      <c r="AS210" s="4"/>
      <c r="AT210" s="4"/>
      <c r="AU210" s="4"/>
      <c r="AV210" s="4"/>
      <c r="AW210" s="4"/>
      <c r="AX210" s="4"/>
      <c r="AY210" s="4"/>
      <c r="AZ210" s="4"/>
      <c r="BA210" s="4"/>
      <c r="BB210" s="4"/>
      <c r="BC210" s="4"/>
      <c r="BD210" s="4"/>
      <c r="BE210" s="4"/>
      <c r="BF210" s="4"/>
      <c r="BG210" s="4"/>
      <c r="BH210" s="4"/>
      <c r="BI210" s="4"/>
      <c r="BJ210" s="4"/>
      <c r="BK210" s="4"/>
      <c r="BL210" s="4"/>
      <c r="BM210" s="4"/>
      <c r="BN210" s="4"/>
      <c r="BO210" s="4"/>
      <c r="BP210" s="4"/>
      <c r="BQ210" s="4"/>
      <c r="BR210" s="4"/>
      <c r="BS210" s="4"/>
      <c r="BT210" s="4"/>
      <c r="BU210" s="4"/>
      <c r="BV210" s="4"/>
      <c r="BW210" s="4"/>
      <c r="BX210" s="4"/>
      <c r="BY210" s="4"/>
      <c r="BZ210" s="4"/>
      <c r="CA210" s="4"/>
      <c r="CB210" s="4"/>
      <c r="CC210" s="4"/>
      <c r="CD210" s="4"/>
      <c r="CE210" s="4"/>
      <c r="CF210" s="4"/>
      <c r="CG210" s="4"/>
      <c r="CH210" s="4"/>
      <c r="CI210" s="4"/>
      <c r="CJ210" s="4"/>
      <c r="CK210" s="4"/>
      <c r="CL210" s="4"/>
      <c r="CM210" s="4"/>
      <c r="CN210" s="4"/>
      <c r="CO210" s="4"/>
      <c r="CP210" s="4"/>
      <c r="CQ210" s="4"/>
      <c r="CR210" s="4"/>
      <c r="CS210" s="4"/>
      <c r="CT210" s="4"/>
      <c r="CU210" s="4"/>
      <c r="CV210" s="4"/>
      <c r="CW210" s="4"/>
      <c r="CX210" s="4"/>
      <c r="CY210" s="4"/>
      <c r="CZ210" s="4"/>
      <c r="DA210" s="4"/>
      <c r="DB210" s="4"/>
      <c r="DC210" s="4"/>
      <c r="DD210" s="4"/>
      <c r="DE210" s="4"/>
      <c r="DF210" s="4"/>
      <c r="DG210" s="4"/>
      <c r="DH210" s="4"/>
      <c r="DI210" s="4"/>
      <c r="DJ210" s="4"/>
      <c r="DK210" s="4"/>
      <c r="DL210" s="4"/>
      <c r="DM210" s="4"/>
      <c r="DN210" s="4"/>
      <c r="DO210" s="4"/>
      <c r="DP210" s="4"/>
      <c r="DQ210" s="4"/>
      <c r="DR210" s="4"/>
      <c r="DS210" s="4"/>
      <c r="DT210" s="4"/>
      <c r="DU210" s="4"/>
      <c r="DV210" s="4"/>
    </row>
    <row r="211" spans="1:126" s="5" customFormat="1" ht="15" x14ac:dyDescent="0.25">
      <c r="A211" s="2"/>
      <c r="B211" s="106"/>
      <c r="C211" s="16"/>
      <c r="D211" s="64"/>
      <c r="E211" s="11"/>
      <c r="F211" s="11"/>
      <c r="G211" s="11"/>
      <c r="H211" s="12"/>
      <c r="I211" s="11"/>
      <c r="J211" s="11"/>
      <c r="K211" s="11"/>
      <c r="L211" s="11"/>
      <c r="M211" s="12"/>
      <c r="N211" s="13"/>
      <c r="O211" s="4"/>
      <c r="P211" s="4"/>
      <c r="Q211" s="4"/>
      <c r="R211" s="4"/>
      <c r="S211" s="4"/>
      <c r="T211" s="4"/>
      <c r="U211" s="4"/>
      <c r="V211" s="4"/>
      <c r="W211" s="64">
        <v>0</v>
      </c>
      <c r="X211" s="11">
        <v>1</v>
      </c>
      <c r="Y211" s="11">
        <v>3</v>
      </c>
      <c r="Z211" s="11">
        <v>5</v>
      </c>
      <c r="AA211" s="4"/>
      <c r="AB211" s="117"/>
      <c r="AC211" s="115"/>
      <c r="AD211" s="71"/>
      <c r="AE211" s="71"/>
      <c r="AF211" s="71"/>
      <c r="AG211" s="4"/>
      <c r="AH211" s="4"/>
      <c r="AI211" s="4"/>
      <c r="AJ211" s="4"/>
      <c r="AK211" s="4"/>
      <c r="AL211" s="4"/>
      <c r="AM211" s="4"/>
      <c r="AN211" s="4"/>
      <c r="AO211" s="4"/>
      <c r="AP211" s="4"/>
      <c r="AQ211" s="4"/>
      <c r="AR211" s="4"/>
      <c r="AS211" s="4"/>
      <c r="AT211" s="4"/>
      <c r="AU211" s="4"/>
      <c r="AV211" s="4"/>
      <c r="AW211" s="4"/>
      <c r="AX211" s="4"/>
      <c r="AY211" s="4"/>
      <c r="AZ211" s="4"/>
      <c r="BA211" s="4"/>
      <c r="BB211" s="4"/>
      <c r="BC211" s="4"/>
      <c r="BD211" s="4"/>
      <c r="BE211" s="4"/>
      <c r="BF211" s="4"/>
      <c r="BG211" s="4"/>
      <c r="BH211" s="4"/>
      <c r="BI211" s="4"/>
      <c r="BJ211" s="4"/>
      <c r="BK211" s="4"/>
      <c r="BL211" s="4"/>
      <c r="BM211" s="4"/>
      <c r="BN211" s="4"/>
      <c r="BO211" s="4"/>
      <c r="BP211" s="4"/>
      <c r="BQ211" s="4"/>
      <c r="BR211" s="4"/>
      <c r="BS211" s="4"/>
      <c r="BT211" s="4"/>
      <c r="BU211" s="4"/>
      <c r="BV211" s="4"/>
      <c r="BW211" s="4"/>
      <c r="BX211" s="4"/>
      <c r="BY211" s="4"/>
      <c r="BZ211" s="4"/>
      <c r="CA211" s="4"/>
      <c r="CB211" s="4"/>
      <c r="CC211" s="4"/>
      <c r="CD211" s="4"/>
      <c r="CE211" s="4"/>
      <c r="CF211" s="4"/>
      <c r="CG211" s="4"/>
      <c r="CH211" s="4"/>
      <c r="CI211" s="4"/>
      <c r="CJ211" s="4"/>
      <c r="CK211" s="4"/>
      <c r="CL211" s="4"/>
      <c r="CM211" s="4"/>
      <c r="CN211" s="4"/>
      <c r="CO211" s="4"/>
      <c r="CP211" s="4"/>
      <c r="CQ211" s="4"/>
      <c r="CR211" s="4"/>
      <c r="CS211" s="4"/>
      <c r="CT211" s="4"/>
      <c r="CU211" s="4"/>
      <c r="CV211" s="4"/>
      <c r="CW211" s="4"/>
      <c r="CX211" s="4"/>
      <c r="CY211" s="4"/>
      <c r="CZ211" s="4"/>
      <c r="DA211" s="4"/>
      <c r="DB211" s="4"/>
      <c r="DC211" s="4"/>
      <c r="DD211" s="4"/>
      <c r="DE211" s="4"/>
      <c r="DF211" s="4"/>
      <c r="DG211" s="4"/>
      <c r="DH211" s="4"/>
      <c r="DI211" s="4"/>
      <c r="DJ211" s="4"/>
      <c r="DK211" s="4"/>
      <c r="DL211" s="4"/>
      <c r="DM211" s="4"/>
      <c r="DN211" s="4"/>
      <c r="DO211" s="4"/>
      <c r="DP211" s="4"/>
      <c r="DQ211" s="4"/>
      <c r="DR211" s="4"/>
      <c r="DS211" s="4"/>
      <c r="DT211" s="4"/>
      <c r="DU211" s="4"/>
      <c r="DV211" s="4"/>
    </row>
    <row r="212" spans="1:126" s="5" customFormat="1" ht="45" x14ac:dyDescent="0.25">
      <c r="A212" s="2"/>
      <c r="B212" s="106"/>
      <c r="C212" s="14" t="s">
        <v>149</v>
      </c>
      <c r="D212" s="74" t="s">
        <v>58</v>
      </c>
      <c r="E212" s="11"/>
      <c r="F212" s="11"/>
      <c r="G212" s="11"/>
      <c r="H212" s="11"/>
      <c r="I212" s="11"/>
      <c r="J212" s="11"/>
      <c r="K212" s="11"/>
      <c r="L212" s="11"/>
      <c r="M212" s="12" t="s">
        <v>45</v>
      </c>
      <c r="N212" s="13" t="s">
        <v>163</v>
      </c>
      <c r="O212" s="4"/>
      <c r="P212" s="4"/>
      <c r="Q212" s="4"/>
      <c r="R212" s="4"/>
      <c r="S212" s="4"/>
      <c r="T212" s="4"/>
      <c r="U212" s="4"/>
      <c r="V212" s="4"/>
      <c r="W212" s="64" t="s">
        <v>58</v>
      </c>
      <c r="X212" s="76" t="s">
        <v>3</v>
      </c>
      <c r="Y212" s="4"/>
      <c r="Z212" s="4"/>
      <c r="AA212" s="4"/>
      <c r="AB212" s="117">
        <v>0.2</v>
      </c>
      <c r="AC212" s="115">
        <f>HLOOKUP(D212,W212:X213,2,0)</f>
        <v>5</v>
      </c>
      <c r="AD212" s="71"/>
      <c r="AE212" s="71"/>
      <c r="AF212" s="71"/>
      <c r="AG212" s="4"/>
      <c r="AH212" s="4"/>
      <c r="AI212" s="4"/>
      <c r="AJ212" s="4"/>
      <c r="AK212" s="4"/>
      <c r="AL212" s="4"/>
      <c r="AM212" s="4"/>
      <c r="AN212" s="4"/>
      <c r="AO212" s="4"/>
      <c r="AP212" s="4"/>
      <c r="AQ212" s="4"/>
      <c r="AR212" s="4"/>
      <c r="AS212" s="4"/>
      <c r="AT212" s="4"/>
      <c r="AU212" s="4"/>
      <c r="AV212" s="4"/>
      <c r="AW212" s="4"/>
      <c r="AX212" s="4"/>
      <c r="AY212" s="4"/>
      <c r="AZ212" s="4"/>
      <c r="BA212" s="4"/>
      <c r="BB212" s="4"/>
      <c r="BC212" s="4"/>
      <c r="BD212" s="4"/>
      <c r="BE212" s="4"/>
      <c r="BF212" s="4"/>
      <c r="BG212" s="4"/>
      <c r="BH212" s="4"/>
      <c r="BI212" s="4"/>
      <c r="BJ212" s="4"/>
      <c r="BK212" s="4"/>
      <c r="BL212" s="4"/>
      <c r="BM212" s="4"/>
      <c r="BN212" s="4"/>
      <c r="BO212" s="4"/>
      <c r="BP212" s="4"/>
      <c r="BQ212" s="4"/>
      <c r="BR212" s="4"/>
      <c r="BS212" s="4"/>
      <c r="BT212" s="4"/>
      <c r="BU212" s="4"/>
      <c r="BV212" s="4"/>
      <c r="BW212" s="4"/>
      <c r="BX212" s="4"/>
      <c r="BY212" s="4"/>
      <c r="BZ212" s="4"/>
      <c r="CA212" s="4"/>
      <c r="CB212" s="4"/>
      <c r="CC212" s="4"/>
      <c r="CD212" s="4"/>
      <c r="CE212" s="4"/>
      <c r="CF212" s="4"/>
      <c r="CG212" s="4"/>
      <c r="CH212" s="4"/>
      <c r="CI212" s="4"/>
      <c r="CJ212" s="4"/>
      <c r="CK212" s="4"/>
      <c r="CL212" s="4"/>
      <c r="CM212" s="4"/>
      <c r="CN212" s="4"/>
      <c r="CO212" s="4"/>
      <c r="CP212" s="4"/>
      <c r="CQ212" s="4"/>
      <c r="CR212" s="4"/>
      <c r="CS212" s="4"/>
      <c r="CT212" s="4"/>
      <c r="CU212" s="4"/>
      <c r="CV212" s="4"/>
      <c r="CW212" s="4"/>
      <c r="CX212" s="4"/>
      <c r="CY212" s="4"/>
      <c r="CZ212" s="4"/>
      <c r="DA212" s="4"/>
      <c r="DB212" s="4"/>
      <c r="DC212" s="4"/>
      <c r="DD212" s="4"/>
      <c r="DE212" s="4"/>
      <c r="DF212" s="4"/>
      <c r="DG212" s="4"/>
      <c r="DH212" s="4"/>
      <c r="DI212" s="4"/>
      <c r="DJ212" s="4"/>
      <c r="DK212" s="4"/>
      <c r="DL212" s="4"/>
      <c r="DM212" s="4"/>
      <c r="DN212" s="4"/>
      <c r="DO212" s="4"/>
      <c r="DP212" s="4"/>
      <c r="DQ212" s="4"/>
      <c r="DR212" s="4"/>
      <c r="DS212" s="4"/>
      <c r="DT212" s="4"/>
      <c r="DU212" s="4"/>
      <c r="DV212" s="4"/>
    </row>
    <row r="213" spans="1:126" s="5" customFormat="1" ht="15.75" thickBot="1" x14ac:dyDescent="0.3">
      <c r="A213" s="2"/>
      <c r="B213" s="106"/>
      <c r="C213" s="17"/>
      <c r="D213" s="66"/>
      <c r="E213" s="18"/>
      <c r="F213" s="18"/>
      <c r="G213" s="18"/>
      <c r="H213" s="18"/>
      <c r="I213" s="18"/>
      <c r="J213" s="18"/>
      <c r="K213" s="18"/>
      <c r="L213" s="18"/>
      <c r="M213" s="19"/>
      <c r="N213" s="20"/>
      <c r="O213" s="4"/>
      <c r="P213" s="4"/>
      <c r="Q213" s="4"/>
      <c r="R213" s="4"/>
      <c r="S213" s="4"/>
      <c r="T213" s="4"/>
      <c r="U213" s="4"/>
      <c r="V213" s="4"/>
      <c r="W213" s="64">
        <v>5</v>
      </c>
      <c r="X213" s="76">
        <v>0</v>
      </c>
      <c r="Y213" s="4"/>
      <c r="Z213" s="4"/>
      <c r="AA213" s="4"/>
      <c r="AB213" s="118"/>
      <c r="AC213" s="116"/>
      <c r="AD213" s="71"/>
      <c r="AE213" s="71"/>
      <c r="AF213" s="71"/>
      <c r="AG213" s="4"/>
      <c r="AH213" s="4"/>
      <c r="AI213" s="4"/>
      <c r="AJ213" s="4"/>
      <c r="AK213" s="4"/>
      <c r="AL213" s="4"/>
      <c r="AM213" s="4"/>
      <c r="AN213" s="4"/>
      <c r="AO213" s="4"/>
      <c r="AP213" s="4"/>
      <c r="AQ213" s="4"/>
      <c r="AR213" s="4"/>
      <c r="AS213" s="4"/>
      <c r="AT213" s="4"/>
      <c r="AU213" s="4"/>
      <c r="AV213" s="4"/>
      <c r="AW213" s="4"/>
      <c r="AX213" s="4"/>
      <c r="AY213" s="4"/>
      <c r="AZ213" s="4"/>
      <c r="BA213" s="4"/>
      <c r="BB213" s="4"/>
      <c r="BC213" s="4"/>
      <c r="BD213" s="4"/>
      <c r="BE213" s="4"/>
      <c r="BF213" s="4"/>
      <c r="BG213" s="4"/>
      <c r="BH213" s="4"/>
      <c r="BI213" s="4"/>
      <c r="BJ213" s="4"/>
      <c r="BK213" s="4"/>
      <c r="BL213" s="4"/>
      <c r="BM213" s="4"/>
      <c r="BN213" s="4"/>
      <c r="BO213" s="4"/>
      <c r="BP213" s="4"/>
      <c r="BQ213" s="4"/>
      <c r="BR213" s="4"/>
      <c r="BS213" s="4"/>
      <c r="BT213" s="4"/>
      <c r="BU213" s="4"/>
      <c r="BV213" s="4"/>
      <c r="BW213" s="4"/>
      <c r="BX213" s="4"/>
      <c r="BY213" s="4"/>
      <c r="BZ213" s="4"/>
      <c r="CA213" s="4"/>
      <c r="CB213" s="4"/>
      <c r="CC213" s="4"/>
      <c r="CD213" s="4"/>
      <c r="CE213" s="4"/>
      <c r="CF213" s="4"/>
      <c r="CG213" s="4"/>
      <c r="CH213" s="4"/>
      <c r="CI213" s="4"/>
      <c r="CJ213" s="4"/>
      <c r="CK213" s="4"/>
      <c r="CL213" s="4"/>
      <c r="CM213" s="4"/>
      <c r="CN213" s="4"/>
      <c r="CO213" s="4"/>
      <c r="CP213" s="4"/>
      <c r="CQ213" s="4"/>
      <c r="CR213" s="4"/>
      <c r="CS213" s="4"/>
      <c r="CT213" s="4"/>
      <c r="CU213" s="4"/>
      <c r="CV213" s="4"/>
      <c r="CW213" s="4"/>
      <c r="CX213" s="4"/>
      <c r="CY213" s="4"/>
      <c r="CZ213" s="4"/>
      <c r="DA213" s="4"/>
      <c r="DB213" s="4"/>
      <c r="DC213" s="4"/>
      <c r="DD213" s="4"/>
      <c r="DE213" s="4"/>
      <c r="DF213" s="4"/>
      <c r="DG213" s="4"/>
      <c r="DH213" s="4"/>
      <c r="DI213" s="4"/>
      <c r="DJ213" s="4"/>
      <c r="DK213" s="4"/>
      <c r="DL213" s="4"/>
      <c r="DM213" s="4"/>
      <c r="DN213" s="4"/>
      <c r="DO213" s="4"/>
      <c r="DP213" s="4"/>
      <c r="DQ213" s="4"/>
      <c r="DR213" s="4"/>
      <c r="DS213" s="4"/>
      <c r="DT213" s="4"/>
      <c r="DU213" s="4"/>
      <c r="DV213" s="4"/>
    </row>
    <row r="214" spans="1:126" s="5" customFormat="1" ht="27" thickBot="1" x14ac:dyDescent="0.3">
      <c r="A214" s="2"/>
      <c r="B214" s="107"/>
      <c r="C214" s="108" t="s">
        <v>48</v>
      </c>
      <c r="D214" s="109"/>
      <c r="E214" s="109"/>
      <c r="F214" s="109"/>
      <c r="G214" s="109"/>
      <c r="H214" s="109"/>
      <c r="I214" s="109"/>
      <c r="J214" s="109"/>
      <c r="K214" s="109"/>
      <c r="L214" s="109"/>
      <c r="M214" s="109"/>
      <c r="N214" s="109"/>
      <c r="O214" s="4"/>
      <c r="P214" s="4"/>
      <c r="Q214" s="4"/>
      <c r="R214" s="4"/>
      <c r="S214" s="4"/>
      <c r="T214" s="4"/>
      <c r="U214" s="4"/>
      <c r="V214" s="70"/>
      <c r="W214" s="4"/>
      <c r="X214" s="4"/>
      <c r="Y214" s="4"/>
      <c r="Z214" s="4"/>
      <c r="AA214" s="4"/>
      <c r="AB214" s="110">
        <f>AB204*AC204+AB206*AC206+AB208*AC208+AB210*AC210+AB212*AC212</f>
        <v>5</v>
      </c>
      <c r="AC214" s="111"/>
      <c r="AD214" s="71"/>
      <c r="AE214" s="71"/>
      <c r="AF214" s="71"/>
      <c r="AG214" s="4"/>
      <c r="AH214" s="4"/>
      <c r="AI214" s="4"/>
      <c r="AJ214" s="4"/>
      <c r="AK214" s="4"/>
      <c r="AL214" s="4"/>
      <c r="AM214" s="4"/>
      <c r="AN214" s="4"/>
      <c r="AO214" s="4"/>
      <c r="AP214" s="4"/>
      <c r="AQ214" s="4"/>
    </row>
    <row r="215" spans="1:126" s="5" customFormat="1" ht="135" x14ac:dyDescent="0.25">
      <c r="A215" s="2"/>
      <c r="B215" s="112" t="s">
        <v>264</v>
      </c>
      <c r="C215" s="50" t="s">
        <v>376</v>
      </c>
      <c r="D215" s="96" t="s">
        <v>377</v>
      </c>
      <c r="E215" s="95"/>
      <c r="F215" s="51"/>
      <c r="G215" s="51"/>
      <c r="H215" s="51"/>
      <c r="I215" s="51"/>
      <c r="J215" s="51"/>
      <c r="K215" s="51"/>
      <c r="L215" s="51"/>
      <c r="M215" s="52" t="s">
        <v>20</v>
      </c>
      <c r="N215" s="53" t="s">
        <v>378</v>
      </c>
      <c r="W215" s="63" t="s">
        <v>379</v>
      </c>
      <c r="X215" s="7" t="s">
        <v>380</v>
      </c>
      <c r="Y215" s="51" t="s">
        <v>377</v>
      </c>
      <c r="AB215" s="120">
        <v>0.2</v>
      </c>
      <c r="AC215" s="119">
        <f>HLOOKUP(D215,W215:Y216,2,0)</f>
        <v>5</v>
      </c>
      <c r="AD215" s="72"/>
      <c r="AE215" s="72"/>
      <c r="AF215" s="72"/>
    </row>
    <row r="216" spans="1:126" s="5" customFormat="1" ht="15" x14ac:dyDescent="0.25">
      <c r="A216" s="2"/>
      <c r="B216" s="113"/>
      <c r="C216" s="42"/>
      <c r="D216" s="64"/>
      <c r="E216" s="11"/>
      <c r="F216" s="40"/>
      <c r="G216" s="40"/>
      <c r="H216" s="40"/>
      <c r="I216" s="40"/>
      <c r="J216" s="40"/>
      <c r="K216" s="40"/>
      <c r="L216" s="40"/>
      <c r="M216" s="36"/>
      <c r="N216" s="37"/>
      <c r="W216" s="64">
        <v>0</v>
      </c>
      <c r="X216" s="11">
        <v>3</v>
      </c>
      <c r="Y216" s="82">
        <v>5</v>
      </c>
      <c r="AB216" s="117"/>
      <c r="AC216" s="115"/>
      <c r="AD216" s="72"/>
      <c r="AE216" s="72"/>
      <c r="AF216" s="72"/>
    </row>
    <row r="217" spans="1:126" s="5" customFormat="1" ht="60" x14ac:dyDescent="0.25">
      <c r="A217" s="2"/>
      <c r="B217" s="113"/>
      <c r="C217" s="10" t="s">
        <v>381</v>
      </c>
      <c r="D217" s="74" t="s">
        <v>58</v>
      </c>
      <c r="E217" s="11"/>
      <c r="F217" s="12"/>
      <c r="G217" s="12"/>
      <c r="H217" s="12"/>
      <c r="I217" s="12"/>
      <c r="J217" s="12"/>
      <c r="K217" s="12"/>
      <c r="L217" s="12"/>
      <c r="M217" s="36" t="s">
        <v>59</v>
      </c>
      <c r="N217" s="13" t="s">
        <v>382</v>
      </c>
      <c r="W217" s="64" t="s">
        <v>58</v>
      </c>
      <c r="X217" s="76" t="s">
        <v>3</v>
      </c>
      <c r="Y217" s="92"/>
      <c r="AB217" s="117">
        <v>0.2</v>
      </c>
      <c r="AC217" s="115">
        <f>HLOOKUP(D217,W217:X218,2,0)</f>
        <v>5</v>
      </c>
      <c r="AD217" s="72"/>
      <c r="AE217" s="72"/>
      <c r="AF217" s="72"/>
    </row>
    <row r="218" spans="1:126" s="5" customFormat="1" ht="15" x14ac:dyDescent="0.25">
      <c r="A218" s="2"/>
      <c r="B218" s="113"/>
      <c r="C218" s="10"/>
      <c r="D218" s="64"/>
      <c r="E218" s="11"/>
      <c r="F218" s="12"/>
      <c r="G218" s="12"/>
      <c r="H218" s="12"/>
      <c r="I218" s="12"/>
      <c r="J218" s="12"/>
      <c r="K218" s="12"/>
      <c r="L218" s="12"/>
      <c r="M218" s="12"/>
      <c r="N218" s="13"/>
      <c r="W218" s="64">
        <v>5</v>
      </c>
      <c r="X218" s="76">
        <v>0</v>
      </c>
      <c r="AB218" s="117"/>
      <c r="AC218" s="115"/>
      <c r="AD218" s="72"/>
      <c r="AE218" s="72"/>
      <c r="AF218" s="72"/>
    </row>
    <row r="219" spans="1:126" s="5" customFormat="1" ht="30" x14ac:dyDescent="0.25">
      <c r="A219" s="2"/>
      <c r="B219" s="113"/>
      <c r="C219" s="10" t="s">
        <v>383</v>
      </c>
      <c r="D219" s="74" t="s">
        <v>58</v>
      </c>
      <c r="E219" s="11"/>
      <c r="F219" s="11"/>
      <c r="G219" s="11"/>
      <c r="H219" s="11"/>
      <c r="I219" s="11"/>
      <c r="J219" s="11"/>
      <c r="K219" s="11"/>
      <c r="L219" s="11"/>
      <c r="M219" s="11" t="s">
        <v>32</v>
      </c>
      <c r="N219" s="13" t="s">
        <v>384</v>
      </c>
      <c r="W219" s="64" t="s">
        <v>58</v>
      </c>
      <c r="X219" s="76" t="s">
        <v>3</v>
      </c>
      <c r="AB219" s="117">
        <v>0.2</v>
      </c>
      <c r="AC219" s="115">
        <f>HLOOKUP(D219,W219:X220,2,0)</f>
        <v>5</v>
      </c>
      <c r="AD219" s="72"/>
      <c r="AE219" s="72"/>
      <c r="AF219" s="72"/>
    </row>
    <row r="220" spans="1:126" s="5" customFormat="1" ht="15" x14ac:dyDescent="0.25">
      <c r="A220" s="2"/>
      <c r="B220" s="113"/>
      <c r="C220" s="16"/>
      <c r="D220" s="64"/>
      <c r="E220" s="11"/>
      <c r="F220" s="11"/>
      <c r="G220" s="11"/>
      <c r="H220" s="11"/>
      <c r="I220" s="11"/>
      <c r="J220" s="11"/>
      <c r="K220" s="11"/>
      <c r="L220" s="11"/>
      <c r="M220" s="12"/>
      <c r="N220" s="13"/>
      <c r="W220" s="64">
        <v>5</v>
      </c>
      <c r="X220" s="76">
        <v>0</v>
      </c>
      <c r="AB220" s="117"/>
      <c r="AC220" s="115"/>
      <c r="AD220" s="72"/>
      <c r="AE220" s="72"/>
      <c r="AF220" s="72"/>
    </row>
    <row r="221" spans="1:126" s="5" customFormat="1" ht="60" x14ac:dyDescent="0.25">
      <c r="A221" s="2"/>
      <c r="B221" s="113"/>
      <c r="C221" s="42" t="s">
        <v>385</v>
      </c>
      <c r="D221" s="74" t="s">
        <v>386</v>
      </c>
      <c r="E221" s="11"/>
      <c r="F221" s="11"/>
      <c r="G221" s="40"/>
      <c r="H221" s="40"/>
      <c r="I221" s="40"/>
      <c r="J221" s="40"/>
      <c r="K221" s="40"/>
      <c r="L221" s="40"/>
      <c r="M221" s="36" t="s">
        <v>38</v>
      </c>
      <c r="N221" s="37" t="s">
        <v>387</v>
      </c>
      <c r="W221" s="64" t="s">
        <v>386</v>
      </c>
      <c r="X221" s="11" t="s">
        <v>388</v>
      </c>
      <c r="Y221" s="40" t="s">
        <v>389</v>
      </c>
      <c r="AB221" s="117">
        <v>0.2</v>
      </c>
      <c r="AC221" s="115">
        <f>HLOOKUP(D221,W221:Y222,2,0)</f>
        <v>5</v>
      </c>
      <c r="AD221" s="72"/>
      <c r="AE221" s="72"/>
      <c r="AF221" s="72"/>
    </row>
    <row r="222" spans="1:126" s="5" customFormat="1" ht="15" x14ac:dyDescent="0.25">
      <c r="A222" s="2"/>
      <c r="B222" s="113"/>
      <c r="C222" s="42"/>
      <c r="D222" s="64"/>
      <c r="E222" s="11"/>
      <c r="F222" s="11"/>
      <c r="G222" s="40"/>
      <c r="H222" s="40"/>
      <c r="I222" s="40"/>
      <c r="J222" s="40"/>
      <c r="K222" s="40"/>
      <c r="L222" s="40"/>
      <c r="M222" s="36"/>
      <c r="N222" s="37"/>
      <c r="W222" s="64">
        <v>5</v>
      </c>
      <c r="X222" s="11">
        <v>3</v>
      </c>
      <c r="Y222" s="40">
        <v>0</v>
      </c>
      <c r="AB222" s="117"/>
      <c r="AC222" s="115"/>
      <c r="AD222" s="72"/>
      <c r="AE222" s="72"/>
      <c r="AF222" s="72"/>
    </row>
    <row r="223" spans="1:126" s="5" customFormat="1" ht="30" x14ac:dyDescent="0.25">
      <c r="A223" s="2"/>
      <c r="B223" s="113"/>
      <c r="C223" s="14" t="s">
        <v>248</v>
      </c>
      <c r="D223" s="74" t="s">
        <v>58</v>
      </c>
      <c r="E223" s="11"/>
      <c r="F223" s="11"/>
      <c r="G223" s="11"/>
      <c r="H223" s="11"/>
      <c r="I223" s="11"/>
      <c r="J223" s="11"/>
      <c r="K223" s="11"/>
      <c r="L223" s="11"/>
      <c r="M223" s="12" t="s">
        <v>45</v>
      </c>
      <c r="N223" s="37" t="s">
        <v>390</v>
      </c>
      <c r="W223" s="64" t="s">
        <v>58</v>
      </c>
      <c r="X223" s="76" t="s">
        <v>3</v>
      </c>
      <c r="AB223" s="117">
        <v>0.2</v>
      </c>
      <c r="AC223" s="115">
        <f>HLOOKUP(D223,W223:X224,2,0)</f>
        <v>5</v>
      </c>
      <c r="AD223" s="72"/>
      <c r="AE223" s="72"/>
      <c r="AF223" s="72"/>
    </row>
    <row r="224" spans="1:126" s="5" customFormat="1" ht="15.75" thickBot="1" x14ac:dyDescent="0.3">
      <c r="A224" s="2"/>
      <c r="B224" s="113"/>
      <c r="C224" s="54"/>
      <c r="D224" s="66"/>
      <c r="E224" s="18"/>
      <c r="F224" s="45"/>
      <c r="G224" s="45"/>
      <c r="H224" s="45"/>
      <c r="I224" s="45"/>
      <c r="J224" s="45"/>
      <c r="K224" s="45"/>
      <c r="L224" s="45"/>
      <c r="M224" s="55"/>
      <c r="N224" s="49"/>
      <c r="W224" s="64">
        <v>5</v>
      </c>
      <c r="X224" s="76">
        <v>0</v>
      </c>
      <c r="AB224" s="118"/>
      <c r="AC224" s="116"/>
      <c r="AD224" s="72"/>
      <c r="AE224" s="72"/>
      <c r="AF224" s="72"/>
    </row>
    <row r="225" spans="1:43" s="5" customFormat="1" ht="27" thickBot="1" x14ac:dyDescent="0.3">
      <c r="A225" s="2"/>
      <c r="B225" s="114"/>
      <c r="C225" s="108" t="s">
        <v>48</v>
      </c>
      <c r="D225" s="109"/>
      <c r="E225" s="109"/>
      <c r="F225" s="109"/>
      <c r="G225" s="109"/>
      <c r="H225" s="109"/>
      <c r="I225" s="109"/>
      <c r="J225" s="109"/>
      <c r="K225" s="109"/>
      <c r="L225" s="109"/>
      <c r="M225" s="109"/>
      <c r="N225" s="109"/>
      <c r="O225" s="4"/>
      <c r="P225" s="4"/>
      <c r="Q225" s="4"/>
      <c r="R225" s="4"/>
      <c r="S225" s="4"/>
      <c r="T225" s="4"/>
      <c r="U225" s="4"/>
      <c r="V225" s="70"/>
      <c r="W225" s="4"/>
      <c r="X225" s="4"/>
      <c r="Y225" s="4"/>
      <c r="Z225" s="4"/>
      <c r="AA225" s="4"/>
      <c r="AB225" s="110">
        <f>AB215*AC215+AB217*AC217+AB219*AC219+AB221*AC221+AB223*AC223</f>
        <v>5</v>
      </c>
      <c r="AC225" s="111"/>
      <c r="AD225" s="71"/>
      <c r="AE225" s="71"/>
      <c r="AF225" s="71"/>
      <c r="AG225" s="4"/>
      <c r="AH225" s="4"/>
      <c r="AI225" s="4"/>
      <c r="AJ225" s="4"/>
      <c r="AK225" s="4"/>
      <c r="AL225" s="4"/>
      <c r="AM225" s="4"/>
      <c r="AN225" s="4"/>
      <c r="AO225" s="4"/>
      <c r="AP225" s="4"/>
      <c r="AQ225" s="4"/>
    </row>
    <row r="226" spans="1:43" s="5" customFormat="1" ht="45" customHeight="1" x14ac:dyDescent="0.25">
      <c r="A226" s="2"/>
      <c r="B226" s="112" t="s">
        <v>391</v>
      </c>
      <c r="C226" s="21" t="s">
        <v>130</v>
      </c>
      <c r="D226" s="48" t="s">
        <v>392</v>
      </c>
      <c r="E226" s="28" t="s">
        <v>393</v>
      </c>
      <c r="F226" s="23"/>
      <c r="G226" s="23"/>
      <c r="H226" s="22"/>
      <c r="I226" s="22"/>
      <c r="J226" s="22"/>
      <c r="K226" s="22"/>
      <c r="L226" s="22"/>
      <c r="M226" s="38" t="s">
        <v>20</v>
      </c>
      <c r="N226" s="25" t="s">
        <v>394</v>
      </c>
      <c r="AB226" s="120">
        <v>0.2</v>
      </c>
      <c r="AC226" s="119">
        <f>AF227</f>
        <v>5</v>
      </c>
      <c r="AD226" s="98" t="s">
        <v>22</v>
      </c>
      <c r="AE226" s="65" t="s">
        <v>23</v>
      </c>
      <c r="AF226" s="65" t="s">
        <v>24</v>
      </c>
    </row>
    <row r="227" spans="1:43" s="5" customFormat="1" ht="15" x14ac:dyDescent="0.25">
      <c r="A227" s="2"/>
      <c r="B227" s="113"/>
      <c r="C227" s="10"/>
      <c r="D227" s="74"/>
      <c r="E227" s="73"/>
      <c r="F227" s="11"/>
      <c r="G227" s="11"/>
      <c r="H227" s="11"/>
      <c r="I227" s="11"/>
      <c r="J227" s="11"/>
      <c r="K227" s="11"/>
      <c r="L227" s="11"/>
      <c r="M227" s="12"/>
      <c r="N227" s="13"/>
      <c r="O227" s="26" t="b">
        <v>1</v>
      </c>
      <c r="P227" s="26" t="b">
        <v>1</v>
      </c>
      <c r="Q227" s="26" t="b">
        <v>1</v>
      </c>
      <c r="R227" s="4"/>
      <c r="S227" s="4"/>
      <c r="T227" s="4"/>
      <c r="U227" s="4"/>
      <c r="V227" s="4"/>
      <c r="W227" s="4"/>
      <c r="X227" s="4"/>
      <c r="Y227" s="4"/>
      <c r="Z227" s="4"/>
      <c r="AA227" s="4"/>
      <c r="AB227" s="117"/>
      <c r="AC227" s="115"/>
      <c r="AD227" s="98">
        <f>COUNTIF(O227:P227, "TRUE")</f>
        <v>2</v>
      </c>
      <c r="AE227" s="65">
        <f>COUNTIF(R227:W227, "TRUE")</f>
        <v>0</v>
      </c>
      <c r="AF227" s="77">
        <f>IF(AD227=2,5,0)</f>
        <v>5</v>
      </c>
      <c r="AG227" s="4"/>
      <c r="AH227" s="4"/>
      <c r="AI227" s="4"/>
      <c r="AJ227" s="4"/>
      <c r="AK227" s="4"/>
      <c r="AL227" s="4"/>
      <c r="AM227" s="4"/>
      <c r="AN227" s="4"/>
      <c r="AO227" s="4"/>
      <c r="AP227" s="4"/>
      <c r="AQ227" s="4"/>
    </row>
    <row r="228" spans="1:43" s="5" customFormat="1" ht="45" x14ac:dyDescent="0.25">
      <c r="A228" s="2"/>
      <c r="B228" s="113"/>
      <c r="C228" s="16" t="s">
        <v>173</v>
      </c>
      <c r="D228" s="74" t="s">
        <v>58</v>
      </c>
      <c r="E228" s="11"/>
      <c r="F228" s="11"/>
      <c r="G228" s="11"/>
      <c r="H228" s="11"/>
      <c r="I228" s="11"/>
      <c r="J228" s="11"/>
      <c r="K228" s="11"/>
      <c r="L228" s="11"/>
      <c r="M228" s="12" t="s">
        <v>284</v>
      </c>
      <c r="N228" s="13" t="s">
        <v>174</v>
      </c>
      <c r="W228" s="64" t="s">
        <v>58</v>
      </c>
      <c r="X228" s="76" t="s">
        <v>3</v>
      </c>
      <c r="AB228" s="117">
        <v>0.2</v>
      </c>
      <c r="AC228" s="115">
        <f>HLOOKUP(D228,W228:X229,2,0)</f>
        <v>5</v>
      </c>
      <c r="AD228" s="72"/>
      <c r="AE228" s="72"/>
      <c r="AF228" s="72"/>
    </row>
    <row r="229" spans="1:43" s="5" customFormat="1" ht="15" x14ac:dyDescent="0.25">
      <c r="A229" s="2"/>
      <c r="B229" s="113"/>
      <c r="C229" s="42"/>
      <c r="D229" s="64"/>
      <c r="E229" s="11"/>
      <c r="F229" s="40"/>
      <c r="G229" s="40"/>
      <c r="H229" s="40"/>
      <c r="I229" s="40"/>
      <c r="J229" s="40"/>
      <c r="K229" s="40"/>
      <c r="L229" s="40"/>
      <c r="M229" s="36"/>
      <c r="N229" s="37"/>
      <c r="W229" s="64">
        <v>5</v>
      </c>
      <c r="X229" s="76">
        <v>0</v>
      </c>
      <c r="AB229" s="117"/>
      <c r="AC229" s="115"/>
      <c r="AD229" s="72"/>
      <c r="AE229" s="72"/>
      <c r="AF229" s="72"/>
    </row>
    <row r="230" spans="1:43" s="5" customFormat="1" ht="45" x14ac:dyDescent="0.25">
      <c r="A230" s="2"/>
      <c r="B230" s="113"/>
      <c r="C230" s="42" t="s">
        <v>395</v>
      </c>
      <c r="D230" s="74" t="s">
        <v>58</v>
      </c>
      <c r="E230" s="11"/>
      <c r="F230" s="40"/>
      <c r="G230" s="40"/>
      <c r="H230" s="40"/>
      <c r="I230" s="40"/>
      <c r="J230" s="40"/>
      <c r="K230" s="40"/>
      <c r="L230" s="40"/>
      <c r="M230" s="36" t="s">
        <v>32</v>
      </c>
      <c r="N230" s="37" t="s">
        <v>396</v>
      </c>
      <c r="W230" s="64" t="s">
        <v>58</v>
      </c>
      <c r="X230" s="76" t="s">
        <v>3</v>
      </c>
      <c r="AB230" s="117">
        <v>0.2</v>
      </c>
      <c r="AC230" s="115">
        <f>HLOOKUP(D230,W230:X231,2,0)</f>
        <v>5</v>
      </c>
      <c r="AD230" s="72"/>
      <c r="AE230" s="72"/>
      <c r="AF230" s="72"/>
    </row>
    <row r="231" spans="1:43" s="5" customFormat="1" ht="15" x14ac:dyDescent="0.25">
      <c r="A231" s="2"/>
      <c r="B231" s="113"/>
      <c r="C231" s="42"/>
      <c r="D231" s="64"/>
      <c r="E231" s="11"/>
      <c r="F231" s="40"/>
      <c r="G231" s="40"/>
      <c r="H231" s="40"/>
      <c r="I231" s="40"/>
      <c r="J231" s="40"/>
      <c r="K231" s="40"/>
      <c r="L231" s="40"/>
      <c r="M231" s="36"/>
      <c r="N231" s="37"/>
      <c r="W231" s="64">
        <v>5</v>
      </c>
      <c r="X231" s="76">
        <v>0</v>
      </c>
      <c r="AB231" s="117"/>
      <c r="AC231" s="115"/>
      <c r="AD231" s="72"/>
      <c r="AE231" s="72"/>
      <c r="AF231" s="72"/>
    </row>
    <row r="232" spans="1:43" s="5" customFormat="1" ht="45" x14ac:dyDescent="0.25">
      <c r="A232" s="2"/>
      <c r="B232" s="113"/>
      <c r="C232" s="42" t="s">
        <v>397</v>
      </c>
      <c r="D232" s="74" t="s">
        <v>58</v>
      </c>
      <c r="E232" s="11"/>
      <c r="F232" s="40"/>
      <c r="G232" s="40"/>
      <c r="H232" s="40"/>
      <c r="I232" s="40"/>
      <c r="J232" s="40"/>
      <c r="K232" s="40"/>
      <c r="L232" s="40"/>
      <c r="M232" s="36" t="s">
        <v>59</v>
      </c>
      <c r="N232" s="37" t="s">
        <v>398</v>
      </c>
      <c r="W232" s="64" t="s">
        <v>58</v>
      </c>
      <c r="X232" s="76" t="s">
        <v>3</v>
      </c>
      <c r="AB232" s="117">
        <v>0.2</v>
      </c>
      <c r="AC232" s="115">
        <f>HLOOKUP(D232,W232:X233,2,0)</f>
        <v>5</v>
      </c>
      <c r="AD232" s="72"/>
      <c r="AE232" s="72"/>
      <c r="AF232" s="72"/>
    </row>
    <row r="233" spans="1:43" s="5" customFormat="1" ht="15" x14ac:dyDescent="0.25">
      <c r="A233" s="2"/>
      <c r="B233" s="113"/>
      <c r="C233" s="42"/>
      <c r="D233" s="64"/>
      <c r="E233" s="11"/>
      <c r="F233" s="40"/>
      <c r="G233" s="40"/>
      <c r="H233" s="40"/>
      <c r="I233" s="40"/>
      <c r="J233" s="82"/>
      <c r="K233" s="40"/>
      <c r="L233" s="40"/>
      <c r="M233" s="36"/>
      <c r="N233" s="37"/>
      <c r="W233" s="64">
        <v>5</v>
      </c>
      <c r="X233" s="76">
        <v>0</v>
      </c>
      <c r="AB233" s="117"/>
      <c r="AC233" s="115"/>
      <c r="AD233" s="72"/>
      <c r="AE233" s="72"/>
      <c r="AF233" s="72"/>
    </row>
    <row r="234" spans="1:43" s="5" customFormat="1" ht="30" x14ac:dyDescent="0.25">
      <c r="A234" s="2"/>
      <c r="B234" s="113"/>
      <c r="C234" s="14" t="s">
        <v>399</v>
      </c>
      <c r="D234" s="74" t="s">
        <v>58</v>
      </c>
      <c r="E234" s="11"/>
      <c r="F234" s="11"/>
      <c r="G234" s="11"/>
      <c r="H234" s="11"/>
      <c r="I234" s="11"/>
      <c r="J234" s="31"/>
      <c r="K234" s="11"/>
      <c r="L234" s="11"/>
      <c r="M234" s="12" t="s">
        <v>45</v>
      </c>
      <c r="N234" s="13" t="s">
        <v>46</v>
      </c>
      <c r="W234" s="64" t="s">
        <v>58</v>
      </c>
      <c r="X234" s="76" t="s">
        <v>3</v>
      </c>
      <c r="AB234" s="117">
        <v>0.2</v>
      </c>
      <c r="AC234" s="115">
        <f>HLOOKUP(D234,W234:X235,2,0)</f>
        <v>5</v>
      </c>
      <c r="AD234" s="72"/>
      <c r="AE234" s="72"/>
      <c r="AF234" s="72"/>
    </row>
    <row r="235" spans="1:43" s="5" customFormat="1" ht="15.75" thickBot="1" x14ac:dyDescent="0.3">
      <c r="A235" s="2"/>
      <c r="B235" s="113"/>
      <c r="C235" s="17"/>
      <c r="D235" s="66"/>
      <c r="E235" s="18"/>
      <c r="F235" s="18"/>
      <c r="G235" s="18"/>
      <c r="H235" s="18"/>
      <c r="I235" s="18"/>
      <c r="J235" s="18"/>
      <c r="K235" s="18"/>
      <c r="L235" s="18"/>
      <c r="M235" s="19"/>
      <c r="N235" s="20"/>
      <c r="W235" s="64">
        <v>5</v>
      </c>
      <c r="X235" s="76">
        <v>0</v>
      </c>
      <c r="AB235" s="118"/>
      <c r="AC235" s="116"/>
      <c r="AD235" s="72"/>
      <c r="AE235" s="72"/>
      <c r="AF235" s="72"/>
    </row>
    <row r="236" spans="1:43" s="5" customFormat="1" ht="27" thickBot="1" x14ac:dyDescent="0.3">
      <c r="A236" s="2"/>
      <c r="B236" s="114"/>
      <c r="C236" s="108" t="s">
        <v>48</v>
      </c>
      <c r="D236" s="109"/>
      <c r="E236" s="109"/>
      <c r="F236" s="109"/>
      <c r="G236" s="109"/>
      <c r="H236" s="109"/>
      <c r="I236" s="109"/>
      <c r="J236" s="109"/>
      <c r="K236" s="109"/>
      <c r="L236" s="109"/>
      <c r="M236" s="109"/>
      <c r="N236" s="109"/>
      <c r="O236" s="4"/>
      <c r="P236" s="4"/>
      <c r="Q236" s="4"/>
      <c r="R236" s="4"/>
      <c r="S236" s="4"/>
      <c r="T236" s="4"/>
      <c r="U236" s="4"/>
      <c r="V236" s="70"/>
      <c r="W236" s="4"/>
      <c r="X236" s="4"/>
      <c r="Y236" s="4"/>
      <c r="Z236" s="4"/>
      <c r="AA236" s="4"/>
      <c r="AB236" s="110">
        <f>AB226*AC226+AB228*AC228+AB230*AC230+AB232*AC232+AB234*AC234</f>
        <v>5</v>
      </c>
      <c r="AC236" s="111"/>
      <c r="AD236" s="71"/>
      <c r="AE236" s="71"/>
      <c r="AF236" s="71"/>
      <c r="AG236" s="4"/>
      <c r="AH236" s="4"/>
      <c r="AI236" s="4"/>
      <c r="AJ236" s="4"/>
      <c r="AK236" s="4"/>
      <c r="AL236" s="4"/>
      <c r="AM236" s="4"/>
      <c r="AN236" s="4"/>
      <c r="AO236" s="4"/>
      <c r="AP236" s="4"/>
      <c r="AQ236" s="4"/>
    </row>
    <row r="237" spans="1:43" s="5" customFormat="1" ht="60" x14ac:dyDescent="0.25">
      <c r="A237" s="2"/>
      <c r="B237" s="112" t="s">
        <v>400</v>
      </c>
      <c r="C237" s="21" t="s">
        <v>130</v>
      </c>
      <c r="D237" s="48" t="s">
        <v>401</v>
      </c>
      <c r="E237" s="28" t="s">
        <v>402</v>
      </c>
      <c r="F237" s="34" t="s">
        <v>403</v>
      </c>
      <c r="G237" s="28" t="s">
        <v>404</v>
      </c>
      <c r="H237" s="22" t="s">
        <v>405</v>
      </c>
      <c r="I237" s="22" t="s">
        <v>406</v>
      </c>
      <c r="J237" s="44" t="s">
        <v>407</v>
      </c>
      <c r="K237" s="22" t="s">
        <v>408</v>
      </c>
      <c r="L237" s="23"/>
      <c r="M237" s="38" t="s">
        <v>20</v>
      </c>
      <c r="N237" s="25" t="s">
        <v>409</v>
      </c>
      <c r="AB237" s="120">
        <v>0.2</v>
      </c>
      <c r="AC237" s="119">
        <f>AF238</f>
        <v>5</v>
      </c>
      <c r="AD237" s="98" t="s">
        <v>22</v>
      </c>
      <c r="AE237" s="65" t="s">
        <v>23</v>
      </c>
      <c r="AF237" s="65" t="s">
        <v>24</v>
      </c>
    </row>
    <row r="238" spans="1:43" s="5" customFormat="1" ht="15" x14ac:dyDescent="0.25">
      <c r="A238" s="2"/>
      <c r="B238" s="113"/>
      <c r="C238" s="10"/>
      <c r="D238" s="74"/>
      <c r="E238" s="73"/>
      <c r="F238" s="73"/>
      <c r="G238" s="73"/>
      <c r="H238" s="73"/>
      <c r="I238" s="73"/>
      <c r="J238" s="73"/>
      <c r="K238" s="73"/>
      <c r="L238" s="11"/>
      <c r="M238" s="12"/>
      <c r="N238" s="13"/>
      <c r="O238" s="26" t="b">
        <v>1</v>
      </c>
      <c r="P238" s="26" t="b">
        <v>1</v>
      </c>
      <c r="Q238" s="26" t="b">
        <v>1</v>
      </c>
      <c r="R238" s="26" t="b">
        <v>1</v>
      </c>
      <c r="S238" s="26" t="b">
        <v>1</v>
      </c>
      <c r="T238" s="26" t="b">
        <v>1</v>
      </c>
      <c r="U238" s="26" t="b">
        <v>1</v>
      </c>
      <c r="V238" s="26" t="b">
        <v>1</v>
      </c>
      <c r="W238" s="4"/>
      <c r="X238" s="4"/>
      <c r="Y238" s="4"/>
      <c r="Z238" s="4"/>
      <c r="AA238" s="4"/>
      <c r="AB238" s="117"/>
      <c r="AC238" s="115"/>
      <c r="AD238" s="98">
        <f>COUNTIF(O238:R238, "TRUE")</f>
        <v>4</v>
      </c>
      <c r="AE238" s="65">
        <f>COUNTIF(S238:V238, "TRUE")</f>
        <v>4</v>
      </c>
      <c r="AF238" s="77">
        <f>IF(AD238=4,3,0)+IF(AE238=1,1,IF(AE238&gt;1,2))</f>
        <v>5</v>
      </c>
      <c r="AG238" s="4"/>
      <c r="AH238" s="4"/>
      <c r="AI238" s="4"/>
      <c r="AJ238" s="4"/>
      <c r="AK238" s="4"/>
      <c r="AL238" s="4"/>
      <c r="AM238" s="4"/>
      <c r="AN238" s="4"/>
      <c r="AO238" s="4"/>
      <c r="AP238" s="4"/>
      <c r="AQ238" s="4"/>
    </row>
    <row r="239" spans="1:43" s="5" customFormat="1" ht="60" x14ac:dyDescent="0.2">
      <c r="A239" s="2"/>
      <c r="B239" s="113"/>
      <c r="C239" s="10" t="s">
        <v>395</v>
      </c>
      <c r="D239" s="74" t="s">
        <v>58</v>
      </c>
      <c r="E239" s="11"/>
      <c r="F239" s="11"/>
      <c r="G239" s="35"/>
      <c r="H239" s="11"/>
      <c r="I239" s="11"/>
      <c r="J239" s="11"/>
      <c r="K239" s="11"/>
      <c r="L239" s="11"/>
      <c r="M239" s="33" t="s">
        <v>32</v>
      </c>
      <c r="N239" s="37" t="s">
        <v>410</v>
      </c>
      <c r="W239" s="64" t="s">
        <v>58</v>
      </c>
      <c r="X239" s="76" t="s">
        <v>3</v>
      </c>
      <c r="AB239" s="117">
        <v>0.2</v>
      </c>
      <c r="AC239" s="115">
        <f>HLOOKUP(D239,W239:X240,2,0)</f>
        <v>5</v>
      </c>
      <c r="AD239" s="72"/>
      <c r="AE239" s="72"/>
      <c r="AF239" s="72"/>
    </row>
    <row r="240" spans="1:43" s="5" customFormat="1" ht="15" x14ac:dyDescent="0.25">
      <c r="A240" s="2"/>
      <c r="B240" s="113"/>
      <c r="C240" s="10"/>
      <c r="D240" s="64"/>
      <c r="E240" s="11"/>
      <c r="F240" s="11"/>
      <c r="G240" s="11"/>
      <c r="H240" s="11"/>
      <c r="I240" s="11"/>
      <c r="J240" s="11"/>
      <c r="K240" s="11"/>
      <c r="L240" s="11"/>
      <c r="M240" s="12"/>
      <c r="N240" s="13"/>
      <c r="W240" s="64">
        <v>5</v>
      </c>
      <c r="X240" s="76">
        <v>0</v>
      </c>
      <c r="AB240" s="117"/>
      <c r="AC240" s="115"/>
      <c r="AD240" s="72"/>
      <c r="AE240" s="72"/>
      <c r="AF240" s="72"/>
    </row>
    <row r="241" spans="1:126" s="5" customFormat="1" ht="45" x14ac:dyDescent="0.25">
      <c r="A241" s="2"/>
      <c r="B241" s="113"/>
      <c r="C241" s="10" t="s">
        <v>411</v>
      </c>
      <c r="D241" s="74" t="s">
        <v>58</v>
      </c>
      <c r="E241" s="11"/>
      <c r="F241" s="11"/>
      <c r="G241" s="11"/>
      <c r="H241" s="11"/>
      <c r="I241" s="11"/>
      <c r="J241" s="11"/>
      <c r="K241" s="11"/>
      <c r="L241" s="11"/>
      <c r="M241" s="12" t="s">
        <v>38</v>
      </c>
      <c r="N241" s="13" t="s">
        <v>412</v>
      </c>
      <c r="W241" s="64" t="s">
        <v>58</v>
      </c>
      <c r="X241" s="76" t="s">
        <v>3</v>
      </c>
      <c r="AB241" s="117">
        <v>0.2</v>
      </c>
      <c r="AC241" s="115">
        <f>HLOOKUP(D241,W241:X242,2,0)</f>
        <v>5</v>
      </c>
      <c r="AD241" s="72"/>
      <c r="AE241" s="72"/>
      <c r="AF241" s="72"/>
    </row>
    <row r="242" spans="1:126" s="5" customFormat="1" ht="15" x14ac:dyDescent="0.25">
      <c r="A242" s="2"/>
      <c r="B242" s="113"/>
      <c r="C242" s="10"/>
      <c r="D242" s="64"/>
      <c r="E242" s="11"/>
      <c r="F242" s="11"/>
      <c r="G242" s="11"/>
      <c r="H242" s="11"/>
      <c r="I242" s="11"/>
      <c r="J242" s="11"/>
      <c r="K242" s="11"/>
      <c r="L242" s="11"/>
      <c r="M242" s="12"/>
      <c r="N242" s="13"/>
      <c r="W242" s="64">
        <v>5</v>
      </c>
      <c r="X242" s="76">
        <v>0</v>
      </c>
      <c r="AB242" s="117"/>
      <c r="AC242" s="115"/>
      <c r="AD242" s="72"/>
      <c r="AE242" s="72"/>
      <c r="AF242" s="72"/>
    </row>
    <row r="243" spans="1:126" s="5" customFormat="1" ht="75" x14ac:dyDescent="0.25">
      <c r="A243" s="2"/>
      <c r="B243" s="113"/>
      <c r="C243" s="14" t="s">
        <v>413</v>
      </c>
      <c r="D243" s="74" t="s">
        <v>414</v>
      </c>
      <c r="E243" s="11"/>
      <c r="F243" s="11"/>
      <c r="G243" s="11"/>
      <c r="H243" s="11"/>
      <c r="I243" s="11"/>
      <c r="J243" s="11"/>
      <c r="K243" s="11"/>
      <c r="L243" s="11"/>
      <c r="M243" s="36" t="s">
        <v>59</v>
      </c>
      <c r="N243" s="29" t="s">
        <v>415</v>
      </c>
      <c r="W243" s="64" t="s">
        <v>414</v>
      </c>
      <c r="X243" s="11" t="s">
        <v>416</v>
      </c>
      <c r="Y243" s="11" t="s">
        <v>417</v>
      </c>
      <c r="AB243" s="117">
        <v>0.2</v>
      </c>
      <c r="AC243" s="115">
        <f>HLOOKUP(D243,W243:Y244,2,0)</f>
        <v>5</v>
      </c>
      <c r="AD243" s="72"/>
      <c r="AE243" s="72"/>
      <c r="AF243" s="72"/>
    </row>
    <row r="244" spans="1:126" s="5" customFormat="1" ht="15" x14ac:dyDescent="0.25">
      <c r="A244" s="2"/>
      <c r="B244" s="113"/>
      <c r="C244" s="10"/>
      <c r="D244" s="64"/>
      <c r="E244" s="11"/>
      <c r="F244" s="11"/>
      <c r="G244" s="11"/>
      <c r="H244" s="11"/>
      <c r="I244" s="11"/>
      <c r="J244" s="11"/>
      <c r="K244" s="11"/>
      <c r="L244" s="11"/>
      <c r="M244" s="12"/>
      <c r="N244" s="13"/>
      <c r="W244" s="64">
        <v>5</v>
      </c>
      <c r="X244" s="11">
        <v>3</v>
      </c>
      <c r="Y244" s="11">
        <v>0</v>
      </c>
      <c r="AB244" s="117"/>
      <c r="AC244" s="115"/>
      <c r="AD244" s="72"/>
      <c r="AE244" s="72"/>
      <c r="AF244" s="72"/>
    </row>
    <row r="245" spans="1:126" s="5" customFormat="1" ht="30" x14ac:dyDescent="0.25">
      <c r="A245" s="2"/>
      <c r="B245" s="113"/>
      <c r="C245" s="14" t="s">
        <v>399</v>
      </c>
      <c r="D245" s="74" t="s">
        <v>58</v>
      </c>
      <c r="E245" s="11"/>
      <c r="F245" s="11"/>
      <c r="G245" s="11"/>
      <c r="H245" s="11"/>
      <c r="I245" s="11"/>
      <c r="J245" s="11"/>
      <c r="K245" s="11"/>
      <c r="L245" s="11"/>
      <c r="M245" s="12" t="s">
        <v>45</v>
      </c>
      <c r="N245" s="13" t="s">
        <v>46</v>
      </c>
      <c r="W245" s="64" t="s">
        <v>58</v>
      </c>
      <c r="X245" s="76" t="s">
        <v>3</v>
      </c>
      <c r="AB245" s="117">
        <v>0.2</v>
      </c>
      <c r="AC245" s="115">
        <f>HLOOKUP(D245,W245:X246,2,0)</f>
        <v>5</v>
      </c>
      <c r="AD245" s="72"/>
      <c r="AE245" s="72"/>
      <c r="AF245" s="72"/>
    </row>
    <row r="246" spans="1:126" s="5" customFormat="1" ht="15.75" thickBot="1" x14ac:dyDescent="0.3">
      <c r="A246" s="2"/>
      <c r="B246" s="113"/>
      <c r="C246" s="17"/>
      <c r="D246" s="64"/>
      <c r="E246" s="11"/>
      <c r="F246" s="18"/>
      <c r="G246" s="18"/>
      <c r="H246" s="18"/>
      <c r="I246" s="18"/>
      <c r="J246" s="18"/>
      <c r="K246" s="18"/>
      <c r="L246" s="18"/>
      <c r="M246" s="19"/>
      <c r="N246" s="20"/>
      <c r="W246" s="64">
        <v>5</v>
      </c>
      <c r="X246" s="76">
        <v>0</v>
      </c>
      <c r="AB246" s="118"/>
      <c r="AC246" s="116"/>
      <c r="AD246" s="72"/>
      <c r="AE246" s="72"/>
      <c r="AF246" s="72"/>
    </row>
    <row r="247" spans="1:126" s="5" customFormat="1" ht="27" thickBot="1" x14ac:dyDescent="0.3">
      <c r="A247" s="2"/>
      <c r="B247" s="114"/>
      <c r="C247" s="108" t="s">
        <v>48</v>
      </c>
      <c r="D247" s="109"/>
      <c r="E247" s="109"/>
      <c r="F247" s="109"/>
      <c r="G247" s="109"/>
      <c r="H247" s="109"/>
      <c r="I247" s="109"/>
      <c r="J247" s="109"/>
      <c r="K247" s="109"/>
      <c r="L247" s="109"/>
      <c r="M247" s="109"/>
      <c r="N247" s="109"/>
      <c r="O247" s="4"/>
      <c r="P247" s="4"/>
      <c r="Q247" s="4"/>
      <c r="R247" s="4"/>
      <c r="S247" s="4"/>
      <c r="T247" s="4"/>
      <c r="U247" s="4"/>
      <c r="V247" s="70"/>
      <c r="W247" s="4"/>
      <c r="X247" s="4"/>
      <c r="Y247" s="4"/>
      <c r="Z247" s="4"/>
      <c r="AA247" s="4"/>
      <c r="AB247" s="110">
        <f>AB237*AC237+AB239*AC239+AB241*AC241+AB243*AC243+AB245*AC245</f>
        <v>5</v>
      </c>
      <c r="AC247" s="111"/>
      <c r="AD247" s="71"/>
      <c r="AE247" s="71"/>
      <c r="AF247" s="71"/>
      <c r="AG247" s="4"/>
      <c r="AH247" s="4"/>
      <c r="AI247" s="4"/>
      <c r="AJ247" s="4"/>
      <c r="AK247" s="4"/>
      <c r="AL247" s="4"/>
      <c r="AM247" s="4"/>
      <c r="AN247" s="4"/>
      <c r="AO247" s="4"/>
      <c r="AP247" s="4"/>
      <c r="AQ247" s="4"/>
    </row>
    <row r="248" spans="1:126" s="5" customFormat="1" ht="45" customHeight="1" x14ac:dyDescent="0.25">
      <c r="A248" s="2"/>
      <c r="B248" s="112" t="s">
        <v>292</v>
      </c>
      <c r="C248" s="27" t="s">
        <v>130</v>
      </c>
      <c r="D248" s="48" t="s">
        <v>418</v>
      </c>
      <c r="E248" s="28" t="s">
        <v>419</v>
      </c>
      <c r="F248" s="22" t="s">
        <v>420</v>
      </c>
      <c r="G248" s="22"/>
      <c r="H248" s="22"/>
      <c r="I248" s="22"/>
      <c r="J248" s="22"/>
      <c r="K248" s="22"/>
      <c r="L248" s="22"/>
      <c r="M248" s="38" t="s">
        <v>20</v>
      </c>
      <c r="N248" s="25" t="s">
        <v>421</v>
      </c>
      <c r="O248" s="39"/>
      <c r="P248" s="39"/>
      <c r="Q248" s="39"/>
      <c r="R248" s="39"/>
      <c r="S248" s="39"/>
      <c r="T248" s="39"/>
      <c r="U248" s="39"/>
      <c r="V248" s="39"/>
      <c r="W248" s="39"/>
      <c r="X248" s="39"/>
      <c r="Y248" s="39"/>
      <c r="Z248" s="4"/>
      <c r="AA248" s="4"/>
      <c r="AB248" s="120">
        <v>0.25</v>
      </c>
      <c r="AC248" s="119">
        <f>AF249</f>
        <v>5</v>
      </c>
      <c r="AD248" s="98" t="s">
        <v>22</v>
      </c>
      <c r="AE248" s="65" t="s">
        <v>23</v>
      </c>
      <c r="AF248" s="65" t="s">
        <v>24</v>
      </c>
      <c r="AG248" s="4"/>
      <c r="AH248" s="4"/>
      <c r="AI248" s="4"/>
      <c r="AJ248" s="4"/>
      <c r="AK248" s="4"/>
      <c r="AL248" s="4"/>
      <c r="AM248" s="4"/>
      <c r="AN248" s="4"/>
      <c r="AO248" s="4"/>
      <c r="AP248" s="4"/>
      <c r="AQ248" s="4"/>
      <c r="AR248" s="4"/>
      <c r="AS248" s="4"/>
      <c r="AT248" s="4"/>
      <c r="AU248" s="4"/>
      <c r="AV248" s="4"/>
      <c r="AW248" s="4"/>
      <c r="AX248" s="4"/>
      <c r="AY248" s="4"/>
      <c r="AZ248" s="4"/>
      <c r="BA248" s="4"/>
      <c r="BB248" s="4"/>
      <c r="BC248" s="4"/>
      <c r="BD248" s="4"/>
      <c r="BE248" s="4"/>
      <c r="BF248" s="4"/>
      <c r="BG248" s="4"/>
      <c r="BH248" s="4"/>
      <c r="BI248" s="4"/>
      <c r="BJ248" s="4"/>
      <c r="BK248" s="4"/>
      <c r="BL248" s="4"/>
      <c r="BM248" s="4"/>
      <c r="BN248" s="4"/>
      <c r="BO248" s="4"/>
      <c r="BP248" s="4"/>
      <c r="BQ248" s="4"/>
      <c r="BR248" s="4"/>
      <c r="BS248" s="4"/>
      <c r="BT248" s="4"/>
      <c r="BU248" s="4"/>
      <c r="BV248" s="4"/>
      <c r="BW248" s="4"/>
      <c r="BX248" s="4"/>
      <c r="BY248" s="4"/>
      <c r="BZ248" s="4"/>
      <c r="CA248" s="4"/>
      <c r="CB248" s="4"/>
      <c r="CC248" s="4"/>
      <c r="CD248" s="4"/>
      <c r="CE248" s="4"/>
      <c r="CF248" s="4"/>
      <c r="CG248" s="4"/>
      <c r="CH248" s="4"/>
      <c r="CI248" s="4"/>
      <c r="CJ248" s="4"/>
      <c r="CK248" s="4"/>
      <c r="CL248" s="4"/>
      <c r="CM248" s="4"/>
      <c r="CN248" s="4"/>
      <c r="CO248" s="4"/>
      <c r="CP248" s="4"/>
      <c r="CQ248" s="4"/>
      <c r="CR248" s="4"/>
      <c r="CS248" s="4"/>
      <c r="CT248" s="4"/>
      <c r="CU248" s="4"/>
      <c r="CV248" s="4"/>
      <c r="CW248" s="4"/>
      <c r="CX248" s="4"/>
      <c r="CY248" s="4"/>
      <c r="CZ248" s="4"/>
      <c r="DA248" s="4"/>
      <c r="DB248" s="4"/>
      <c r="DC248" s="4"/>
      <c r="DD248" s="4"/>
      <c r="DE248" s="4"/>
      <c r="DF248" s="4"/>
      <c r="DG248" s="4"/>
      <c r="DH248" s="4"/>
      <c r="DI248" s="4"/>
      <c r="DJ248" s="4"/>
      <c r="DK248" s="4"/>
      <c r="DL248" s="4"/>
      <c r="DM248" s="4"/>
      <c r="DN248" s="4"/>
      <c r="DO248" s="4"/>
      <c r="DP248" s="4"/>
      <c r="DQ248" s="4"/>
      <c r="DR248" s="4"/>
      <c r="DS248" s="4"/>
      <c r="DT248" s="4"/>
      <c r="DU248" s="4"/>
      <c r="DV248" s="4"/>
    </row>
    <row r="249" spans="1:126" s="5" customFormat="1" ht="15" x14ac:dyDescent="0.25">
      <c r="A249" s="2"/>
      <c r="B249" s="113"/>
      <c r="C249" s="10"/>
      <c r="D249" s="74"/>
      <c r="E249" s="73"/>
      <c r="F249" s="73"/>
      <c r="G249" s="11"/>
      <c r="H249" s="11"/>
      <c r="I249" s="11"/>
      <c r="J249" s="11"/>
      <c r="K249" s="11"/>
      <c r="L249" s="11"/>
      <c r="M249" s="12"/>
      <c r="N249" s="13"/>
      <c r="O249" s="26" t="b">
        <v>1</v>
      </c>
      <c r="P249" s="26" t="b">
        <v>1</v>
      </c>
      <c r="Q249" s="26" t="b">
        <v>1</v>
      </c>
      <c r="R249" s="4"/>
      <c r="S249" s="4"/>
      <c r="T249" s="4"/>
      <c r="U249" s="4"/>
      <c r="V249" s="4"/>
      <c r="W249" s="4"/>
      <c r="X249" s="4"/>
      <c r="Y249" s="4"/>
      <c r="Z249" s="4"/>
      <c r="AA249" s="4"/>
      <c r="AB249" s="117"/>
      <c r="AC249" s="115"/>
      <c r="AD249" s="98">
        <f>COUNTIF(O249:P249, "TRUE")</f>
        <v>2</v>
      </c>
      <c r="AE249" s="65">
        <f>COUNTIF(Q249, "TRUE")</f>
        <v>1</v>
      </c>
      <c r="AF249" s="77">
        <f>IF(AD249=2,3,0)+IF(AE249=1,2,IF(AE249&gt;1,2))</f>
        <v>5</v>
      </c>
      <c r="AG249" s="4"/>
      <c r="AH249" s="4"/>
      <c r="AI249" s="4"/>
      <c r="AJ249" s="4"/>
      <c r="AK249" s="4"/>
      <c r="AL249" s="4"/>
      <c r="AM249" s="4"/>
      <c r="AN249" s="4"/>
      <c r="AO249" s="4"/>
      <c r="AP249" s="4"/>
      <c r="AQ249" s="4"/>
    </row>
    <row r="250" spans="1:126" s="5" customFormat="1" ht="30" x14ac:dyDescent="0.25">
      <c r="A250" s="2"/>
      <c r="B250" s="113"/>
      <c r="C250" s="10" t="s">
        <v>422</v>
      </c>
      <c r="D250" s="74" t="s">
        <v>58</v>
      </c>
      <c r="E250" s="11"/>
      <c r="F250" s="40"/>
      <c r="G250" s="40"/>
      <c r="H250" s="40"/>
      <c r="I250" s="40"/>
      <c r="J250" s="40"/>
      <c r="K250" s="40"/>
      <c r="L250" s="40"/>
      <c r="M250" s="36" t="s">
        <v>161</v>
      </c>
      <c r="N250" s="37" t="s">
        <v>423</v>
      </c>
      <c r="O250" s="39"/>
      <c r="P250" s="39"/>
      <c r="Q250" s="39"/>
      <c r="R250" s="39"/>
      <c r="S250" s="39"/>
      <c r="T250" s="39"/>
      <c r="U250" s="39"/>
      <c r="V250" s="39"/>
      <c r="W250" s="64" t="s">
        <v>58</v>
      </c>
      <c r="X250" s="76" t="s">
        <v>3</v>
      </c>
      <c r="Y250" s="39"/>
      <c r="Z250" s="4"/>
      <c r="AA250" s="4"/>
      <c r="AB250" s="117">
        <v>0.25</v>
      </c>
      <c r="AC250" s="115">
        <f>HLOOKUP(D250,W250:X251,2,0)</f>
        <v>5</v>
      </c>
      <c r="AD250" s="71"/>
      <c r="AE250" s="71"/>
      <c r="AF250" s="71"/>
      <c r="AG250" s="4"/>
      <c r="AH250" s="4"/>
      <c r="AI250" s="4"/>
      <c r="AJ250" s="4"/>
      <c r="AK250" s="4"/>
      <c r="AL250" s="4"/>
      <c r="AM250" s="4"/>
      <c r="AN250" s="4"/>
      <c r="AO250" s="4"/>
      <c r="AP250" s="4"/>
      <c r="AQ250" s="4"/>
      <c r="AR250" s="4"/>
      <c r="AS250" s="4"/>
      <c r="AT250" s="4"/>
      <c r="AU250" s="4"/>
      <c r="AV250" s="4"/>
      <c r="AW250" s="4"/>
      <c r="AX250" s="4"/>
      <c r="AY250" s="4"/>
      <c r="AZ250" s="4"/>
      <c r="BA250" s="4"/>
      <c r="BB250" s="4"/>
      <c r="BC250" s="4"/>
      <c r="BD250" s="4"/>
      <c r="BE250" s="4"/>
      <c r="BF250" s="4"/>
      <c r="BG250" s="4"/>
      <c r="BH250" s="4"/>
      <c r="BI250" s="4"/>
      <c r="BJ250" s="4"/>
      <c r="BK250" s="4"/>
      <c r="BL250" s="4"/>
      <c r="BM250" s="4"/>
      <c r="BN250" s="4"/>
      <c r="BO250" s="4"/>
      <c r="BP250" s="4"/>
      <c r="BQ250" s="4"/>
      <c r="BR250" s="4"/>
      <c r="BS250" s="4"/>
      <c r="BT250" s="4"/>
      <c r="BU250" s="4"/>
      <c r="BV250" s="4"/>
      <c r="BW250" s="4"/>
      <c r="BX250" s="4"/>
      <c r="BY250" s="4"/>
      <c r="BZ250" s="4"/>
      <c r="CA250" s="4"/>
      <c r="CB250" s="4"/>
      <c r="CC250" s="4"/>
      <c r="CD250" s="4"/>
      <c r="CE250" s="4"/>
      <c r="CF250" s="4"/>
      <c r="CG250" s="4"/>
      <c r="CH250" s="4"/>
      <c r="CI250" s="4"/>
      <c r="CJ250" s="4"/>
      <c r="CK250" s="4"/>
      <c r="CL250" s="4"/>
      <c r="CM250" s="4"/>
      <c r="CN250" s="4"/>
      <c r="CO250" s="4"/>
      <c r="CP250" s="4"/>
      <c r="CQ250" s="4"/>
      <c r="CR250" s="4"/>
      <c r="CS250" s="4"/>
      <c r="CT250" s="4"/>
      <c r="CU250" s="4"/>
      <c r="CV250" s="4"/>
      <c r="CW250" s="4"/>
      <c r="CX250" s="4"/>
      <c r="CY250" s="4"/>
      <c r="CZ250" s="4"/>
      <c r="DA250" s="4"/>
      <c r="DB250" s="4"/>
      <c r="DC250" s="4"/>
      <c r="DD250" s="4"/>
      <c r="DE250" s="4"/>
      <c r="DF250" s="4"/>
      <c r="DG250" s="4"/>
      <c r="DH250" s="4"/>
      <c r="DI250" s="4"/>
      <c r="DJ250" s="4"/>
      <c r="DK250" s="4"/>
      <c r="DL250" s="4"/>
      <c r="DM250" s="4"/>
      <c r="DN250" s="4"/>
      <c r="DO250" s="4"/>
      <c r="DP250" s="4"/>
      <c r="DQ250" s="4"/>
      <c r="DR250" s="4"/>
      <c r="DS250" s="4"/>
      <c r="DT250" s="4"/>
      <c r="DU250" s="4"/>
      <c r="DV250" s="4"/>
    </row>
    <row r="251" spans="1:126" s="5" customFormat="1" ht="15" x14ac:dyDescent="0.25">
      <c r="A251" s="2"/>
      <c r="B251" s="113"/>
      <c r="C251" s="16"/>
      <c r="D251" s="64"/>
      <c r="E251" s="11"/>
      <c r="F251" s="40"/>
      <c r="G251" s="40"/>
      <c r="H251" s="40"/>
      <c r="I251" s="40"/>
      <c r="J251" s="40"/>
      <c r="K251" s="40"/>
      <c r="L251" s="40"/>
      <c r="M251" s="36"/>
      <c r="N251" s="37"/>
      <c r="O251" s="39"/>
      <c r="P251" s="39"/>
      <c r="Q251" s="39"/>
      <c r="R251" s="39"/>
      <c r="S251" s="39"/>
      <c r="T251" s="39"/>
      <c r="U251" s="39"/>
      <c r="V251" s="39"/>
      <c r="W251" s="64">
        <v>5</v>
      </c>
      <c r="X251" s="76">
        <v>0</v>
      </c>
      <c r="Y251" s="39"/>
      <c r="Z251" s="4"/>
      <c r="AA251" s="4"/>
      <c r="AB251" s="117"/>
      <c r="AC251" s="115"/>
      <c r="AD251" s="71"/>
      <c r="AE251" s="71"/>
      <c r="AF251" s="71"/>
      <c r="AG251" s="4"/>
      <c r="AH251" s="4"/>
      <c r="AI251" s="4"/>
      <c r="AJ251" s="4"/>
      <c r="AK251" s="4"/>
      <c r="AL251" s="4"/>
      <c r="AM251" s="4"/>
      <c r="AN251" s="4"/>
      <c r="AO251" s="4"/>
      <c r="AP251" s="4"/>
      <c r="AQ251" s="4"/>
      <c r="AR251" s="4"/>
      <c r="AS251" s="4"/>
      <c r="AT251" s="4"/>
      <c r="AU251" s="4"/>
      <c r="AV251" s="4"/>
      <c r="AW251" s="4"/>
      <c r="AX251" s="4"/>
      <c r="AY251" s="4"/>
      <c r="AZ251" s="4"/>
      <c r="BA251" s="4"/>
      <c r="BB251" s="4"/>
      <c r="BC251" s="4"/>
      <c r="BD251" s="4"/>
      <c r="BE251" s="4"/>
      <c r="BF251" s="4"/>
      <c r="BG251" s="4"/>
      <c r="BH251" s="4"/>
      <c r="BI251" s="4"/>
      <c r="BJ251" s="4"/>
      <c r="BK251" s="4"/>
      <c r="BL251" s="4"/>
      <c r="BM251" s="4"/>
      <c r="BN251" s="4"/>
      <c r="BO251" s="4"/>
      <c r="BP251" s="4"/>
      <c r="BQ251" s="4"/>
      <c r="BR251" s="4"/>
      <c r="BS251" s="4"/>
      <c r="BT251" s="4"/>
      <c r="BU251" s="4"/>
      <c r="BV251" s="4"/>
      <c r="BW251" s="4"/>
      <c r="BX251" s="4"/>
      <c r="BY251" s="4"/>
      <c r="BZ251" s="4"/>
      <c r="CA251" s="4"/>
      <c r="CB251" s="4"/>
      <c r="CC251" s="4"/>
      <c r="CD251" s="4"/>
      <c r="CE251" s="4"/>
      <c r="CF251" s="4"/>
      <c r="CG251" s="4"/>
      <c r="CH251" s="4"/>
      <c r="CI251" s="4"/>
      <c r="CJ251" s="4"/>
      <c r="CK251" s="4"/>
      <c r="CL251" s="4"/>
      <c r="CM251" s="4"/>
      <c r="CN251" s="4"/>
      <c r="CO251" s="4"/>
      <c r="CP251" s="4"/>
      <c r="CQ251" s="4"/>
      <c r="CR251" s="4"/>
      <c r="CS251" s="4"/>
      <c r="CT251" s="4"/>
      <c r="CU251" s="4"/>
      <c r="CV251" s="4"/>
      <c r="CW251" s="4"/>
      <c r="CX251" s="4"/>
      <c r="CY251" s="4"/>
      <c r="CZ251" s="4"/>
      <c r="DA251" s="4"/>
      <c r="DB251" s="4"/>
      <c r="DC251" s="4"/>
      <c r="DD251" s="4"/>
      <c r="DE251" s="4"/>
      <c r="DF251" s="4"/>
      <c r="DG251" s="4"/>
      <c r="DH251" s="4"/>
      <c r="DI251" s="4"/>
      <c r="DJ251" s="4"/>
      <c r="DK251" s="4"/>
      <c r="DL251" s="4"/>
      <c r="DM251" s="4"/>
      <c r="DN251" s="4"/>
      <c r="DO251" s="4"/>
      <c r="DP251" s="4"/>
      <c r="DQ251" s="4"/>
      <c r="DR251" s="4"/>
      <c r="DS251" s="4"/>
      <c r="DT251" s="4"/>
      <c r="DU251" s="4"/>
      <c r="DV251" s="4"/>
    </row>
    <row r="252" spans="1:126" s="5" customFormat="1" ht="60" x14ac:dyDescent="0.25">
      <c r="A252" s="2"/>
      <c r="B252" s="113"/>
      <c r="C252" s="16" t="s">
        <v>424</v>
      </c>
      <c r="D252" s="74" t="s">
        <v>58</v>
      </c>
      <c r="E252" s="11"/>
      <c r="F252" s="40"/>
      <c r="G252" s="40"/>
      <c r="H252" s="40"/>
      <c r="I252" s="40"/>
      <c r="J252" s="40"/>
      <c r="K252" s="40"/>
      <c r="L252" s="40"/>
      <c r="M252" s="36" t="s">
        <v>38</v>
      </c>
      <c r="N252" s="37" t="s">
        <v>425</v>
      </c>
      <c r="O252" s="39"/>
      <c r="P252" s="39"/>
      <c r="Q252" s="39"/>
      <c r="R252" s="39"/>
      <c r="S252" s="39"/>
      <c r="T252" s="39"/>
      <c r="U252" s="39"/>
      <c r="V252" s="39"/>
      <c r="W252" s="64" t="s">
        <v>58</v>
      </c>
      <c r="X252" s="76" t="s">
        <v>3</v>
      </c>
      <c r="Y252" s="39"/>
      <c r="Z252" s="4"/>
      <c r="AA252" s="4"/>
      <c r="AB252" s="117">
        <v>0.25</v>
      </c>
      <c r="AC252" s="115">
        <f>HLOOKUP(D252,W252:X253,2,0)</f>
        <v>5</v>
      </c>
      <c r="AD252" s="71"/>
      <c r="AE252" s="71"/>
      <c r="AF252" s="71"/>
      <c r="AG252" s="4"/>
      <c r="AH252" s="4"/>
      <c r="AI252" s="4"/>
      <c r="AJ252" s="4"/>
      <c r="AK252" s="4"/>
      <c r="AL252" s="4"/>
      <c r="AM252" s="4"/>
      <c r="AN252" s="4"/>
      <c r="AO252" s="4"/>
      <c r="AP252" s="4"/>
      <c r="AQ252" s="4"/>
      <c r="AR252" s="4"/>
      <c r="AS252" s="4"/>
      <c r="AT252" s="4"/>
      <c r="AU252" s="4"/>
      <c r="AV252" s="4"/>
      <c r="AW252" s="4"/>
      <c r="AX252" s="4"/>
      <c r="AY252" s="4"/>
      <c r="AZ252" s="4"/>
      <c r="BA252" s="4"/>
      <c r="BB252" s="4"/>
      <c r="BC252" s="4"/>
      <c r="BD252" s="4"/>
      <c r="BE252" s="4"/>
      <c r="BF252" s="4"/>
      <c r="BG252" s="4"/>
      <c r="BH252" s="4"/>
      <c r="BI252" s="4"/>
      <c r="BJ252" s="4"/>
      <c r="BK252" s="4"/>
      <c r="BL252" s="4"/>
      <c r="BM252" s="4"/>
      <c r="BN252" s="4"/>
      <c r="BO252" s="4"/>
      <c r="BP252" s="4"/>
      <c r="BQ252" s="4"/>
      <c r="BR252" s="4"/>
      <c r="BS252" s="4"/>
      <c r="BT252" s="4"/>
      <c r="BU252" s="4"/>
      <c r="BV252" s="4"/>
      <c r="BW252" s="4"/>
      <c r="BX252" s="4"/>
      <c r="BY252" s="4"/>
      <c r="BZ252" s="4"/>
      <c r="CA252" s="4"/>
      <c r="CB252" s="4"/>
      <c r="CC252" s="4"/>
      <c r="CD252" s="4"/>
      <c r="CE252" s="4"/>
      <c r="CF252" s="4"/>
      <c r="CG252" s="4"/>
      <c r="CH252" s="4"/>
      <c r="CI252" s="4"/>
      <c r="CJ252" s="4"/>
      <c r="CK252" s="4"/>
      <c r="CL252" s="4"/>
      <c r="CM252" s="4"/>
      <c r="CN252" s="4"/>
      <c r="CO252" s="4"/>
      <c r="CP252" s="4"/>
      <c r="CQ252" s="4"/>
      <c r="CR252" s="4"/>
      <c r="CS252" s="4"/>
      <c r="CT252" s="4"/>
      <c r="CU252" s="4"/>
      <c r="CV252" s="4"/>
      <c r="CW252" s="4"/>
      <c r="CX252" s="4"/>
      <c r="CY252" s="4"/>
      <c r="CZ252" s="4"/>
      <c r="DA252" s="4"/>
      <c r="DB252" s="4"/>
      <c r="DC252" s="4"/>
      <c r="DD252" s="4"/>
      <c r="DE252" s="4"/>
      <c r="DF252" s="4"/>
      <c r="DG252" s="4"/>
      <c r="DH252" s="4"/>
      <c r="DI252" s="4"/>
      <c r="DJ252" s="4"/>
      <c r="DK252" s="4"/>
      <c r="DL252" s="4"/>
      <c r="DM252" s="4"/>
      <c r="DN252" s="4"/>
      <c r="DO252" s="4"/>
      <c r="DP252" s="4"/>
      <c r="DQ252" s="4"/>
      <c r="DR252" s="4"/>
      <c r="DS252" s="4"/>
      <c r="DT252" s="4"/>
      <c r="DU252" s="4"/>
      <c r="DV252" s="4"/>
    </row>
    <row r="253" spans="1:126" s="5" customFormat="1" ht="15" x14ac:dyDescent="0.25">
      <c r="A253" s="2"/>
      <c r="B253" s="113"/>
      <c r="C253" s="16"/>
      <c r="D253" s="64"/>
      <c r="E253" s="11"/>
      <c r="F253" s="40"/>
      <c r="G253" s="40"/>
      <c r="H253" s="40"/>
      <c r="I253" s="40"/>
      <c r="J253" s="40"/>
      <c r="K253" s="40"/>
      <c r="L253" s="40"/>
      <c r="M253" s="36"/>
      <c r="N253" s="37"/>
      <c r="O253" s="39"/>
      <c r="P253" s="39"/>
      <c r="Q253" s="39"/>
      <c r="R253" s="39"/>
      <c r="S253" s="39"/>
      <c r="T253" s="39"/>
      <c r="U253" s="39"/>
      <c r="V253" s="39"/>
      <c r="W253" s="64">
        <v>5</v>
      </c>
      <c r="X253" s="76">
        <v>0</v>
      </c>
      <c r="Y253" s="39"/>
      <c r="Z253" s="4"/>
      <c r="AA253" s="4"/>
      <c r="AB253" s="117"/>
      <c r="AC253" s="115"/>
      <c r="AD253" s="71"/>
      <c r="AE253" s="71"/>
      <c r="AF253" s="71"/>
      <c r="AG253" s="4"/>
      <c r="AH253" s="4"/>
      <c r="AI253" s="4"/>
      <c r="AJ253" s="4"/>
      <c r="AK253" s="4"/>
      <c r="AL253" s="4"/>
      <c r="AM253" s="4"/>
      <c r="AN253" s="4"/>
      <c r="AO253" s="4"/>
      <c r="AP253" s="4"/>
      <c r="AQ253" s="4"/>
      <c r="AR253" s="4"/>
      <c r="AS253" s="4"/>
      <c r="AT253" s="4"/>
      <c r="AU253" s="4"/>
      <c r="AV253" s="4"/>
      <c r="AW253" s="4"/>
      <c r="AX253" s="4"/>
      <c r="AY253" s="4"/>
      <c r="AZ253" s="4"/>
      <c r="BA253" s="4"/>
      <c r="BB253" s="4"/>
      <c r="BC253" s="4"/>
      <c r="BD253" s="4"/>
      <c r="BE253" s="4"/>
      <c r="BF253" s="4"/>
      <c r="BG253" s="4"/>
      <c r="BH253" s="4"/>
      <c r="BI253" s="4"/>
      <c r="BJ253" s="4"/>
      <c r="BK253" s="4"/>
      <c r="BL253" s="4"/>
      <c r="BM253" s="4"/>
      <c r="BN253" s="4"/>
      <c r="BO253" s="4"/>
      <c r="BP253" s="4"/>
      <c r="BQ253" s="4"/>
      <c r="BR253" s="4"/>
      <c r="BS253" s="4"/>
      <c r="BT253" s="4"/>
      <c r="BU253" s="4"/>
      <c r="BV253" s="4"/>
      <c r="BW253" s="4"/>
      <c r="BX253" s="4"/>
      <c r="BY253" s="4"/>
      <c r="BZ253" s="4"/>
      <c r="CA253" s="4"/>
      <c r="CB253" s="4"/>
      <c r="CC253" s="4"/>
      <c r="CD253" s="4"/>
      <c r="CE253" s="4"/>
      <c r="CF253" s="4"/>
      <c r="CG253" s="4"/>
      <c r="CH253" s="4"/>
      <c r="CI253" s="4"/>
      <c r="CJ253" s="4"/>
      <c r="CK253" s="4"/>
      <c r="CL253" s="4"/>
      <c r="CM253" s="4"/>
      <c r="CN253" s="4"/>
      <c r="CO253" s="4"/>
      <c r="CP253" s="4"/>
      <c r="CQ253" s="4"/>
      <c r="CR253" s="4"/>
      <c r="CS253" s="4"/>
      <c r="CT253" s="4"/>
      <c r="CU253" s="4"/>
      <c r="CV253" s="4"/>
      <c r="CW253" s="4"/>
      <c r="CX253" s="4"/>
      <c r="CY253" s="4"/>
      <c r="CZ253" s="4"/>
      <c r="DA253" s="4"/>
      <c r="DB253" s="4"/>
      <c r="DC253" s="4"/>
      <c r="DD253" s="4"/>
      <c r="DE253" s="4"/>
      <c r="DF253" s="4"/>
      <c r="DG253" s="4"/>
      <c r="DH253" s="4"/>
      <c r="DI253" s="4"/>
      <c r="DJ253" s="4"/>
      <c r="DK253" s="4"/>
      <c r="DL253" s="4"/>
      <c r="DM253" s="4"/>
      <c r="DN253" s="4"/>
      <c r="DO253" s="4"/>
      <c r="DP253" s="4"/>
      <c r="DQ253" s="4"/>
      <c r="DR253" s="4"/>
      <c r="DS253" s="4"/>
      <c r="DT253" s="4"/>
      <c r="DU253" s="4"/>
      <c r="DV253" s="4"/>
    </row>
    <row r="254" spans="1:126" s="5" customFormat="1" ht="30" x14ac:dyDescent="0.25">
      <c r="A254" s="2"/>
      <c r="B254" s="113"/>
      <c r="C254" s="14" t="s">
        <v>248</v>
      </c>
      <c r="D254" s="74" t="s">
        <v>58</v>
      </c>
      <c r="E254" s="11"/>
      <c r="F254" s="11"/>
      <c r="G254" s="11"/>
      <c r="H254" s="11"/>
      <c r="I254" s="11"/>
      <c r="J254" s="11"/>
      <c r="K254" s="11"/>
      <c r="L254" s="11"/>
      <c r="M254" s="12" t="s">
        <v>45</v>
      </c>
      <c r="N254" s="13" t="s">
        <v>46</v>
      </c>
      <c r="O254" s="39"/>
      <c r="P254" s="39"/>
      <c r="Q254" s="39"/>
      <c r="R254" s="39"/>
      <c r="S254" s="39"/>
      <c r="T254" s="39"/>
      <c r="U254" s="39"/>
      <c r="V254" s="39"/>
      <c r="W254" s="64" t="s">
        <v>58</v>
      </c>
      <c r="X254" s="76" t="s">
        <v>3</v>
      </c>
      <c r="Y254" s="39"/>
      <c r="Z254" s="4"/>
      <c r="AA254" s="4"/>
      <c r="AB254" s="117">
        <v>0.25</v>
      </c>
      <c r="AC254" s="115">
        <f>HLOOKUP(D254,W254:X255,2,0)</f>
        <v>5</v>
      </c>
      <c r="AD254" s="71"/>
      <c r="AE254" s="71"/>
      <c r="AF254" s="71"/>
      <c r="AG254" s="4"/>
      <c r="AH254" s="4"/>
      <c r="AI254" s="4"/>
      <c r="AJ254" s="4"/>
      <c r="AK254" s="4"/>
      <c r="AL254" s="4"/>
      <c r="AM254" s="4"/>
      <c r="AN254" s="4"/>
      <c r="AO254" s="4"/>
      <c r="AP254" s="4"/>
      <c r="AQ254" s="4"/>
      <c r="AR254" s="4"/>
      <c r="AS254" s="4"/>
      <c r="AT254" s="4"/>
      <c r="AU254" s="4"/>
      <c r="AV254" s="4"/>
      <c r="AW254" s="4"/>
      <c r="AX254" s="4"/>
      <c r="AY254" s="4"/>
      <c r="AZ254" s="4"/>
      <c r="BA254" s="4"/>
      <c r="BB254" s="4"/>
      <c r="BC254" s="4"/>
      <c r="BD254" s="4"/>
      <c r="BE254" s="4"/>
      <c r="BF254" s="4"/>
      <c r="BG254" s="4"/>
      <c r="BH254" s="4"/>
      <c r="BI254" s="4"/>
      <c r="BJ254" s="4"/>
      <c r="BK254" s="4"/>
      <c r="BL254" s="4"/>
      <c r="BM254" s="4"/>
      <c r="BN254" s="4"/>
      <c r="BO254" s="4"/>
      <c r="BP254" s="4"/>
      <c r="BQ254" s="4"/>
      <c r="BR254" s="4"/>
      <c r="BS254" s="4"/>
      <c r="BT254" s="4"/>
      <c r="BU254" s="4"/>
      <c r="BV254" s="4"/>
      <c r="BW254" s="4"/>
      <c r="BX254" s="4"/>
      <c r="BY254" s="4"/>
      <c r="BZ254" s="4"/>
      <c r="CA254" s="4"/>
      <c r="CB254" s="4"/>
      <c r="CC254" s="4"/>
      <c r="CD254" s="4"/>
      <c r="CE254" s="4"/>
      <c r="CF254" s="4"/>
      <c r="CG254" s="4"/>
      <c r="CH254" s="4"/>
      <c r="CI254" s="4"/>
      <c r="CJ254" s="4"/>
      <c r="CK254" s="4"/>
      <c r="CL254" s="4"/>
      <c r="CM254" s="4"/>
      <c r="CN254" s="4"/>
      <c r="CO254" s="4"/>
      <c r="CP254" s="4"/>
      <c r="CQ254" s="4"/>
      <c r="CR254" s="4"/>
      <c r="CS254" s="4"/>
      <c r="CT254" s="4"/>
      <c r="CU254" s="4"/>
      <c r="CV254" s="4"/>
      <c r="CW254" s="4"/>
      <c r="CX254" s="4"/>
      <c r="CY254" s="4"/>
      <c r="CZ254" s="4"/>
      <c r="DA254" s="4"/>
      <c r="DB254" s="4"/>
      <c r="DC254" s="4"/>
      <c r="DD254" s="4"/>
      <c r="DE254" s="4"/>
      <c r="DF254" s="4"/>
      <c r="DG254" s="4"/>
      <c r="DH254" s="4"/>
      <c r="DI254" s="4"/>
      <c r="DJ254" s="4"/>
      <c r="DK254" s="4"/>
      <c r="DL254" s="4"/>
      <c r="DM254" s="4"/>
      <c r="DN254" s="4"/>
      <c r="DO254" s="4"/>
      <c r="DP254" s="4"/>
      <c r="DQ254" s="4"/>
      <c r="DR254" s="4"/>
      <c r="DS254" s="4"/>
      <c r="DT254" s="4"/>
      <c r="DU254" s="4"/>
      <c r="DV254" s="4"/>
    </row>
    <row r="255" spans="1:126" s="5" customFormat="1" ht="15.75" thickBot="1" x14ac:dyDescent="0.3">
      <c r="A255" s="2"/>
      <c r="B255" s="113"/>
      <c r="C255" s="17"/>
      <c r="D255" s="66"/>
      <c r="E255" s="18"/>
      <c r="F255" s="18"/>
      <c r="G255" s="18"/>
      <c r="H255" s="18"/>
      <c r="I255" s="18"/>
      <c r="J255" s="18"/>
      <c r="K255" s="18"/>
      <c r="L255" s="18"/>
      <c r="M255" s="19"/>
      <c r="N255" s="20"/>
      <c r="O255" s="39"/>
      <c r="P255" s="39"/>
      <c r="Q255" s="39"/>
      <c r="R255" s="39"/>
      <c r="S255" s="39"/>
      <c r="T255" s="39"/>
      <c r="U255" s="39"/>
      <c r="V255" s="39"/>
      <c r="W255" s="64">
        <v>5</v>
      </c>
      <c r="X255" s="76">
        <v>0</v>
      </c>
      <c r="Y255" s="39"/>
      <c r="Z255" s="4"/>
      <c r="AA255" s="4"/>
      <c r="AB255" s="118"/>
      <c r="AC255" s="116"/>
      <c r="AD255" s="71"/>
      <c r="AE255" s="71"/>
      <c r="AF255" s="71"/>
      <c r="AG255" s="4"/>
      <c r="AH255" s="4"/>
      <c r="AI255" s="4"/>
      <c r="AJ255" s="4"/>
      <c r="AK255" s="4"/>
      <c r="AL255" s="4"/>
      <c r="AM255" s="4"/>
      <c r="AN255" s="4"/>
      <c r="AO255" s="4"/>
      <c r="AP255" s="4"/>
      <c r="AQ255" s="4"/>
      <c r="AR255" s="4"/>
      <c r="AS255" s="4"/>
      <c r="AT255" s="4"/>
      <c r="AU255" s="4"/>
      <c r="AV255" s="4"/>
      <c r="AW255" s="4"/>
      <c r="AX255" s="4"/>
      <c r="AY255" s="4"/>
      <c r="AZ255" s="4"/>
      <c r="BA255" s="4"/>
      <c r="BB255" s="4"/>
      <c r="BC255" s="4"/>
      <c r="BD255" s="4"/>
      <c r="BE255" s="4"/>
      <c r="BF255" s="4"/>
      <c r="BG255" s="4"/>
      <c r="BH255" s="4"/>
      <c r="BI255" s="4"/>
      <c r="BJ255" s="4"/>
      <c r="BK255" s="4"/>
      <c r="BL255" s="4"/>
      <c r="BM255" s="4"/>
      <c r="BN255" s="4"/>
      <c r="BO255" s="4"/>
      <c r="BP255" s="4"/>
      <c r="BQ255" s="4"/>
      <c r="BR255" s="4"/>
      <c r="BS255" s="4"/>
      <c r="BT255" s="4"/>
      <c r="BU255" s="4"/>
      <c r="BV255" s="4"/>
      <c r="BW255" s="4"/>
      <c r="BX255" s="4"/>
      <c r="BY255" s="4"/>
      <c r="BZ255" s="4"/>
      <c r="CA255" s="4"/>
      <c r="CB255" s="4"/>
      <c r="CC255" s="4"/>
      <c r="CD255" s="4"/>
      <c r="CE255" s="4"/>
      <c r="CF255" s="4"/>
      <c r="CG255" s="4"/>
      <c r="CH255" s="4"/>
      <c r="CI255" s="4"/>
      <c r="CJ255" s="4"/>
      <c r="CK255" s="4"/>
      <c r="CL255" s="4"/>
      <c r="CM255" s="4"/>
      <c r="CN255" s="4"/>
      <c r="CO255" s="4"/>
      <c r="CP255" s="4"/>
      <c r="CQ255" s="4"/>
      <c r="CR255" s="4"/>
      <c r="CS255" s="4"/>
      <c r="CT255" s="4"/>
      <c r="CU255" s="4"/>
      <c r="CV255" s="4"/>
      <c r="CW255" s="4"/>
      <c r="CX255" s="4"/>
      <c r="CY255" s="4"/>
      <c r="CZ255" s="4"/>
      <c r="DA255" s="4"/>
      <c r="DB255" s="4"/>
      <c r="DC255" s="4"/>
      <c r="DD255" s="4"/>
      <c r="DE255" s="4"/>
      <c r="DF255" s="4"/>
      <c r="DG255" s="4"/>
      <c r="DH255" s="4"/>
      <c r="DI255" s="4"/>
      <c r="DJ255" s="4"/>
      <c r="DK255" s="4"/>
      <c r="DL255" s="4"/>
      <c r="DM255" s="4"/>
      <c r="DN255" s="4"/>
      <c r="DO255" s="4"/>
      <c r="DP255" s="4"/>
      <c r="DQ255" s="4"/>
      <c r="DR255" s="4"/>
      <c r="DS255" s="4"/>
      <c r="DT255" s="4"/>
      <c r="DU255" s="4"/>
      <c r="DV255" s="4"/>
    </row>
    <row r="256" spans="1:126" s="5" customFormat="1" ht="27" thickBot="1" x14ac:dyDescent="0.3">
      <c r="A256" s="2"/>
      <c r="B256" s="114"/>
      <c r="C256" s="108" t="s">
        <v>48</v>
      </c>
      <c r="D256" s="109"/>
      <c r="E256" s="109"/>
      <c r="F256" s="109"/>
      <c r="G256" s="109"/>
      <c r="H256" s="109"/>
      <c r="I256" s="109"/>
      <c r="J256" s="109"/>
      <c r="K256" s="109"/>
      <c r="L256" s="109"/>
      <c r="M256" s="109"/>
      <c r="N256" s="109"/>
      <c r="O256" s="4"/>
      <c r="P256" s="4"/>
      <c r="Q256" s="4"/>
      <c r="R256" s="4"/>
      <c r="S256" s="4"/>
      <c r="T256" s="4"/>
      <c r="U256" s="4"/>
      <c r="V256" s="70"/>
      <c r="W256" s="4"/>
      <c r="X256" s="4"/>
      <c r="Y256" s="4"/>
      <c r="Z256" s="4"/>
      <c r="AA256" s="4"/>
      <c r="AB256" s="110">
        <f>AB248*AC248+AB250*AC250+AB252*AC252+AB254*AC254</f>
        <v>5</v>
      </c>
      <c r="AC256" s="111"/>
      <c r="AD256" s="71"/>
      <c r="AE256" s="71"/>
      <c r="AF256" s="71"/>
      <c r="AG256" s="4"/>
      <c r="AH256" s="4"/>
      <c r="AI256" s="4"/>
      <c r="AJ256" s="4"/>
      <c r="AK256" s="4"/>
      <c r="AL256" s="4"/>
      <c r="AM256" s="4"/>
      <c r="AN256" s="4"/>
      <c r="AO256" s="4"/>
      <c r="AP256" s="4"/>
      <c r="AQ256" s="4"/>
    </row>
    <row r="257" spans="1:126" s="5" customFormat="1" ht="60" customHeight="1" x14ac:dyDescent="0.25">
      <c r="A257" s="2"/>
      <c r="B257" s="105" t="s">
        <v>426</v>
      </c>
      <c r="C257" s="21" t="s">
        <v>130</v>
      </c>
      <c r="D257" s="48" t="s">
        <v>427</v>
      </c>
      <c r="E257" s="28" t="s">
        <v>428</v>
      </c>
      <c r="F257" s="28" t="s">
        <v>429</v>
      </c>
      <c r="G257" s="22" t="s">
        <v>19</v>
      </c>
      <c r="H257" s="23" t="s">
        <v>430</v>
      </c>
      <c r="I257" s="22"/>
      <c r="J257" s="22"/>
      <c r="K257" s="22"/>
      <c r="L257" s="22"/>
      <c r="M257" s="23" t="s">
        <v>20</v>
      </c>
      <c r="N257" s="25" t="s">
        <v>431</v>
      </c>
      <c r="O257" s="39"/>
      <c r="P257" s="39"/>
      <c r="Q257" s="39"/>
      <c r="R257" s="39"/>
      <c r="S257" s="39"/>
      <c r="T257" s="39"/>
      <c r="U257" s="39"/>
      <c r="V257" s="39"/>
      <c r="W257" s="39"/>
      <c r="X257" s="39"/>
      <c r="Y257" s="39"/>
      <c r="Z257" s="4"/>
      <c r="AA257" s="4"/>
      <c r="AB257" s="124">
        <v>0.2</v>
      </c>
      <c r="AC257" s="125">
        <f>AF258</f>
        <v>5</v>
      </c>
      <c r="AD257" s="98" t="s">
        <v>22</v>
      </c>
      <c r="AE257" s="65" t="s">
        <v>23</v>
      </c>
      <c r="AF257" s="65" t="s">
        <v>24</v>
      </c>
      <c r="AG257" s="4"/>
      <c r="AH257" s="4"/>
      <c r="AI257" s="4"/>
      <c r="AJ257" s="4"/>
      <c r="AK257" s="4"/>
      <c r="AL257" s="4"/>
      <c r="AM257" s="4"/>
      <c r="AN257" s="4"/>
      <c r="AO257" s="4"/>
      <c r="AP257" s="4"/>
      <c r="AQ257" s="4"/>
      <c r="AR257" s="4"/>
      <c r="AS257" s="4"/>
      <c r="AT257" s="4"/>
      <c r="AU257" s="4"/>
      <c r="AV257" s="4"/>
      <c r="AW257" s="4"/>
      <c r="AX257" s="4"/>
      <c r="AY257" s="4"/>
      <c r="AZ257" s="4"/>
      <c r="BA257" s="4"/>
      <c r="BB257" s="4"/>
      <c r="BC257" s="4"/>
      <c r="BD257" s="4"/>
      <c r="BE257" s="4"/>
      <c r="BF257" s="4"/>
      <c r="BG257" s="4"/>
      <c r="BH257" s="4"/>
      <c r="BI257" s="4"/>
      <c r="BJ257" s="4"/>
      <c r="BK257" s="4"/>
      <c r="BL257" s="4"/>
      <c r="BM257" s="4"/>
      <c r="BN257" s="4"/>
      <c r="BO257" s="4"/>
      <c r="BP257" s="4"/>
      <c r="BQ257" s="4"/>
      <c r="BR257" s="4"/>
      <c r="BS257" s="4"/>
      <c r="BT257" s="4"/>
      <c r="BU257" s="4"/>
      <c r="BV257" s="4"/>
      <c r="BW257" s="4"/>
      <c r="BX257" s="4"/>
      <c r="BY257" s="4"/>
      <c r="BZ257" s="4"/>
      <c r="CA257" s="4"/>
      <c r="CB257" s="4"/>
      <c r="CC257" s="4"/>
      <c r="CD257" s="4"/>
      <c r="CE257" s="4"/>
      <c r="CF257" s="4"/>
      <c r="CG257" s="4"/>
      <c r="CH257" s="4"/>
      <c r="CI257" s="4"/>
      <c r="CJ257" s="4"/>
      <c r="CK257" s="4"/>
      <c r="CL257" s="4"/>
      <c r="CM257" s="4"/>
      <c r="CN257" s="4"/>
      <c r="CO257" s="4"/>
      <c r="CP257" s="4"/>
      <c r="CQ257" s="4"/>
      <c r="CR257" s="4"/>
      <c r="CS257" s="4"/>
      <c r="CT257" s="4"/>
      <c r="CU257" s="4"/>
      <c r="CV257" s="4"/>
      <c r="CW257" s="4"/>
      <c r="CX257" s="4"/>
      <c r="CY257" s="4"/>
      <c r="CZ257" s="4"/>
      <c r="DA257" s="4"/>
      <c r="DB257" s="4"/>
      <c r="DC257" s="4"/>
      <c r="DD257" s="4"/>
      <c r="DE257" s="4"/>
      <c r="DF257" s="4"/>
      <c r="DG257" s="4"/>
      <c r="DH257" s="4"/>
      <c r="DI257" s="4"/>
      <c r="DJ257" s="4"/>
      <c r="DK257" s="4"/>
      <c r="DL257" s="4"/>
      <c r="DM257" s="4"/>
      <c r="DN257" s="4"/>
      <c r="DO257" s="4"/>
      <c r="DP257" s="4"/>
      <c r="DQ257" s="4"/>
      <c r="DR257" s="4"/>
      <c r="DS257" s="4"/>
      <c r="DT257" s="4"/>
      <c r="DU257" s="4"/>
      <c r="DV257" s="4"/>
    </row>
    <row r="258" spans="1:126" s="5" customFormat="1" ht="15" x14ac:dyDescent="0.25">
      <c r="A258" s="2"/>
      <c r="B258" s="106"/>
      <c r="C258" s="10"/>
      <c r="D258" s="74"/>
      <c r="E258" s="73"/>
      <c r="F258" s="73"/>
      <c r="G258" s="73"/>
      <c r="H258" s="73"/>
      <c r="I258" s="11"/>
      <c r="J258" s="11"/>
      <c r="K258" s="11"/>
      <c r="L258" s="11"/>
      <c r="M258" s="12"/>
      <c r="N258" s="13"/>
      <c r="O258" s="26" t="b">
        <v>1</v>
      </c>
      <c r="P258" s="26" t="b">
        <v>1</v>
      </c>
      <c r="Q258" s="26" t="b">
        <v>1</v>
      </c>
      <c r="R258" s="26" t="b">
        <v>1</v>
      </c>
      <c r="S258" s="26" t="b">
        <v>1</v>
      </c>
      <c r="T258" s="4"/>
      <c r="U258" s="4"/>
      <c r="V258" s="4"/>
      <c r="W258" s="4"/>
      <c r="X258" s="4"/>
      <c r="Y258" s="4"/>
      <c r="Z258" s="4"/>
      <c r="AA258" s="4"/>
      <c r="AB258" s="117"/>
      <c r="AC258" s="126"/>
      <c r="AD258" s="98">
        <f>COUNTIF(O258:Q258, "TRUE")</f>
        <v>3</v>
      </c>
      <c r="AE258" s="65">
        <f>COUNTIF(R258:S258, "TRUE")</f>
        <v>2</v>
      </c>
      <c r="AF258" s="77">
        <f>IF(AD258=3,3,0)+IF(AE258=1,1,IF(AE258&gt;1,2))</f>
        <v>5</v>
      </c>
      <c r="AG258" s="4"/>
      <c r="AH258" s="4"/>
      <c r="AI258" s="4"/>
      <c r="AJ258" s="4"/>
      <c r="AK258" s="4"/>
      <c r="AL258" s="4"/>
      <c r="AM258" s="4"/>
      <c r="AN258" s="4"/>
      <c r="AO258" s="4"/>
      <c r="AP258" s="4"/>
      <c r="AQ258" s="4"/>
    </row>
    <row r="259" spans="1:126" s="5" customFormat="1" ht="45" x14ac:dyDescent="0.25">
      <c r="A259" s="2"/>
      <c r="B259" s="106"/>
      <c r="C259" s="16" t="s">
        <v>432</v>
      </c>
      <c r="D259" s="74" t="s">
        <v>58</v>
      </c>
      <c r="E259" s="11"/>
      <c r="F259" s="11"/>
      <c r="G259" s="11"/>
      <c r="H259" s="11"/>
      <c r="I259" s="11"/>
      <c r="J259" s="11"/>
      <c r="K259" s="11"/>
      <c r="L259" s="11"/>
      <c r="M259" s="12" t="s">
        <v>38</v>
      </c>
      <c r="N259" s="13" t="s">
        <v>433</v>
      </c>
      <c r="O259" s="4"/>
      <c r="P259" s="4"/>
      <c r="Q259" s="4"/>
      <c r="R259" s="4"/>
      <c r="S259" s="4"/>
      <c r="T259" s="4"/>
      <c r="U259" s="4"/>
      <c r="V259" s="4"/>
      <c r="W259" s="64" t="s">
        <v>58</v>
      </c>
      <c r="X259" s="76" t="s">
        <v>3</v>
      </c>
      <c r="Y259" s="4"/>
      <c r="Z259" s="4"/>
      <c r="AA259" s="4"/>
      <c r="AB259" s="120">
        <v>0.2</v>
      </c>
      <c r="AC259" s="115">
        <f>HLOOKUP(D259,W259:X260,2,0)</f>
        <v>5</v>
      </c>
      <c r="AD259" s="71"/>
      <c r="AE259" s="71"/>
      <c r="AF259" s="71"/>
      <c r="AG259" s="4"/>
      <c r="AH259" s="4"/>
      <c r="AI259" s="4"/>
      <c r="AJ259" s="4"/>
      <c r="AK259" s="4"/>
      <c r="AL259" s="4"/>
      <c r="AM259" s="4"/>
      <c r="AN259" s="4"/>
      <c r="AO259" s="4"/>
      <c r="AP259" s="4"/>
      <c r="AQ259" s="4"/>
      <c r="AR259" s="4"/>
      <c r="AS259" s="4"/>
      <c r="AT259" s="4"/>
      <c r="AU259" s="4"/>
      <c r="AV259" s="4"/>
      <c r="AW259" s="4"/>
      <c r="AX259" s="4"/>
      <c r="AY259" s="4"/>
      <c r="AZ259" s="4"/>
      <c r="BA259" s="4"/>
      <c r="BB259" s="4"/>
      <c r="BC259" s="4"/>
      <c r="BD259" s="4"/>
      <c r="BE259" s="4"/>
      <c r="BF259" s="4"/>
      <c r="BG259" s="4"/>
      <c r="BH259" s="4"/>
      <c r="BI259" s="4"/>
      <c r="BJ259" s="4"/>
      <c r="BK259" s="4"/>
      <c r="BL259" s="4"/>
      <c r="BM259" s="4"/>
      <c r="BN259" s="4"/>
      <c r="BO259" s="4"/>
      <c r="BP259" s="4"/>
      <c r="BQ259" s="4"/>
      <c r="BR259" s="4"/>
      <c r="BS259" s="4"/>
      <c r="BT259" s="4"/>
      <c r="BU259" s="4"/>
      <c r="BV259" s="4"/>
      <c r="BW259" s="4"/>
      <c r="BX259" s="4"/>
      <c r="BY259" s="4"/>
      <c r="BZ259" s="4"/>
      <c r="CA259" s="4"/>
      <c r="CB259" s="4"/>
      <c r="CC259" s="4"/>
      <c r="CD259" s="4"/>
      <c r="CE259" s="4"/>
      <c r="CF259" s="4"/>
      <c r="CG259" s="4"/>
      <c r="CH259" s="4"/>
      <c r="CI259" s="4"/>
      <c r="CJ259" s="4"/>
      <c r="CK259" s="4"/>
      <c r="CL259" s="4"/>
      <c r="CM259" s="4"/>
      <c r="CN259" s="4"/>
      <c r="CO259" s="4"/>
      <c r="CP259" s="4"/>
      <c r="CQ259" s="4"/>
      <c r="CR259" s="4"/>
      <c r="CS259" s="4"/>
      <c r="CT259" s="4"/>
      <c r="CU259" s="4"/>
      <c r="CV259" s="4"/>
      <c r="CW259" s="4"/>
      <c r="CX259" s="4"/>
      <c r="CY259" s="4"/>
      <c r="CZ259" s="4"/>
      <c r="DA259" s="4"/>
      <c r="DB259" s="4"/>
      <c r="DC259" s="4"/>
      <c r="DD259" s="4"/>
      <c r="DE259" s="4"/>
      <c r="DF259" s="4"/>
      <c r="DG259" s="4"/>
      <c r="DH259" s="4"/>
      <c r="DI259" s="4"/>
      <c r="DJ259" s="4"/>
      <c r="DK259" s="4"/>
      <c r="DL259" s="4"/>
      <c r="DM259" s="4"/>
      <c r="DN259" s="4"/>
      <c r="DO259" s="4"/>
      <c r="DP259" s="4"/>
      <c r="DQ259" s="4"/>
      <c r="DR259" s="4"/>
      <c r="DS259" s="4"/>
      <c r="DT259" s="4"/>
      <c r="DU259" s="4"/>
      <c r="DV259" s="4"/>
    </row>
    <row r="260" spans="1:126" s="5" customFormat="1" ht="15" x14ac:dyDescent="0.25">
      <c r="A260" s="2"/>
      <c r="B260" s="106"/>
      <c r="C260" s="16"/>
      <c r="D260" s="64"/>
      <c r="E260" s="11"/>
      <c r="F260" s="11"/>
      <c r="G260" s="11"/>
      <c r="H260" s="11"/>
      <c r="I260" s="11"/>
      <c r="J260" s="11"/>
      <c r="K260" s="11"/>
      <c r="L260" s="11"/>
      <c r="M260" s="12"/>
      <c r="N260" s="13"/>
      <c r="O260" s="4"/>
      <c r="P260" s="4"/>
      <c r="Q260" s="4"/>
      <c r="R260" s="4"/>
      <c r="S260" s="4"/>
      <c r="T260" s="4"/>
      <c r="U260" s="4"/>
      <c r="V260" s="4"/>
      <c r="W260" s="64">
        <v>5</v>
      </c>
      <c r="X260" s="76">
        <v>0</v>
      </c>
      <c r="Y260" s="4"/>
      <c r="Z260" s="4"/>
      <c r="AA260" s="4"/>
      <c r="AB260" s="117"/>
      <c r="AC260" s="115"/>
      <c r="AD260" s="71"/>
      <c r="AE260" s="71"/>
      <c r="AF260" s="71"/>
      <c r="AG260" s="4"/>
      <c r="AH260" s="4"/>
      <c r="AI260" s="4"/>
      <c r="AJ260" s="4"/>
      <c r="AK260" s="4"/>
      <c r="AL260" s="4"/>
      <c r="AM260" s="4"/>
      <c r="AN260" s="4"/>
      <c r="AO260" s="4"/>
      <c r="AP260" s="4"/>
      <c r="AQ260" s="4"/>
      <c r="AR260" s="4"/>
      <c r="AS260" s="4"/>
      <c r="AT260" s="4"/>
      <c r="AU260" s="4"/>
      <c r="AV260" s="4"/>
      <c r="AW260" s="4"/>
      <c r="AX260" s="4"/>
      <c r="AY260" s="4"/>
      <c r="AZ260" s="4"/>
      <c r="BA260" s="4"/>
      <c r="BB260" s="4"/>
      <c r="BC260" s="4"/>
      <c r="BD260" s="4"/>
      <c r="BE260" s="4"/>
      <c r="BF260" s="4"/>
      <c r="BG260" s="4"/>
      <c r="BH260" s="4"/>
      <c r="BI260" s="4"/>
      <c r="BJ260" s="4"/>
      <c r="BK260" s="4"/>
      <c r="BL260" s="4"/>
      <c r="BM260" s="4"/>
      <c r="BN260" s="4"/>
      <c r="BO260" s="4"/>
      <c r="BP260" s="4"/>
      <c r="BQ260" s="4"/>
      <c r="BR260" s="4"/>
      <c r="BS260" s="4"/>
      <c r="BT260" s="4"/>
      <c r="BU260" s="4"/>
      <c r="BV260" s="4"/>
      <c r="BW260" s="4"/>
      <c r="BX260" s="4"/>
      <c r="BY260" s="4"/>
      <c r="BZ260" s="4"/>
      <c r="CA260" s="4"/>
      <c r="CB260" s="4"/>
      <c r="CC260" s="4"/>
      <c r="CD260" s="4"/>
      <c r="CE260" s="4"/>
      <c r="CF260" s="4"/>
      <c r="CG260" s="4"/>
      <c r="CH260" s="4"/>
      <c r="CI260" s="4"/>
      <c r="CJ260" s="4"/>
      <c r="CK260" s="4"/>
      <c r="CL260" s="4"/>
      <c r="CM260" s="4"/>
      <c r="CN260" s="4"/>
      <c r="CO260" s="4"/>
      <c r="CP260" s="4"/>
      <c r="CQ260" s="4"/>
      <c r="CR260" s="4"/>
      <c r="CS260" s="4"/>
      <c r="CT260" s="4"/>
      <c r="CU260" s="4"/>
      <c r="CV260" s="4"/>
      <c r="CW260" s="4"/>
      <c r="CX260" s="4"/>
      <c r="CY260" s="4"/>
      <c r="CZ260" s="4"/>
      <c r="DA260" s="4"/>
      <c r="DB260" s="4"/>
      <c r="DC260" s="4"/>
      <c r="DD260" s="4"/>
      <c r="DE260" s="4"/>
      <c r="DF260" s="4"/>
      <c r="DG260" s="4"/>
      <c r="DH260" s="4"/>
      <c r="DI260" s="4"/>
      <c r="DJ260" s="4"/>
      <c r="DK260" s="4"/>
      <c r="DL260" s="4"/>
      <c r="DM260" s="4"/>
      <c r="DN260" s="4"/>
      <c r="DO260" s="4"/>
      <c r="DP260" s="4"/>
      <c r="DQ260" s="4"/>
      <c r="DR260" s="4"/>
      <c r="DS260" s="4"/>
      <c r="DT260" s="4"/>
      <c r="DU260" s="4"/>
      <c r="DV260" s="4"/>
    </row>
    <row r="261" spans="1:126" s="5" customFormat="1" ht="75" x14ac:dyDescent="0.25">
      <c r="A261" s="2"/>
      <c r="B261" s="106"/>
      <c r="C261" s="16" t="s">
        <v>434</v>
      </c>
      <c r="D261" s="74" t="s">
        <v>435</v>
      </c>
      <c r="E261" s="11"/>
      <c r="F261" s="12"/>
      <c r="G261" s="11"/>
      <c r="H261" s="11"/>
      <c r="I261" s="11"/>
      <c r="J261" s="11"/>
      <c r="K261" s="11"/>
      <c r="L261" s="11"/>
      <c r="M261" s="12" t="s">
        <v>59</v>
      </c>
      <c r="N261" s="13" t="s">
        <v>436</v>
      </c>
      <c r="O261" s="4"/>
      <c r="P261" s="4"/>
      <c r="Q261" s="4"/>
      <c r="R261" s="4"/>
      <c r="S261" s="4"/>
      <c r="T261" s="4"/>
      <c r="U261" s="4"/>
      <c r="V261" s="4"/>
      <c r="W261" s="64" t="s">
        <v>437</v>
      </c>
      <c r="X261" s="11" t="s">
        <v>438</v>
      </c>
      <c r="Y261" s="12" t="s">
        <v>439</v>
      </c>
      <c r="Z261" s="11" t="s">
        <v>435</v>
      </c>
      <c r="AA261" s="4"/>
      <c r="AB261" s="117">
        <v>0.2</v>
      </c>
      <c r="AC261" s="115">
        <f>HLOOKUP(D261,W261:Z262,2,0)</f>
        <v>5</v>
      </c>
      <c r="AD261" s="71"/>
      <c r="AE261" s="71"/>
      <c r="AF261" s="71"/>
      <c r="AG261" s="4"/>
      <c r="AH261" s="4"/>
      <c r="AI261" s="4"/>
      <c r="AJ261" s="4"/>
      <c r="AK261" s="4"/>
      <c r="AL261" s="4"/>
      <c r="AM261" s="4"/>
      <c r="AN261" s="4"/>
      <c r="AO261" s="4"/>
      <c r="AP261" s="4"/>
      <c r="AQ261" s="4"/>
      <c r="AR261" s="4"/>
      <c r="AS261" s="4"/>
      <c r="AT261" s="4"/>
      <c r="AU261" s="4"/>
      <c r="AV261" s="4"/>
      <c r="AW261" s="4"/>
      <c r="AX261" s="4"/>
      <c r="AY261" s="4"/>
      <c r="AZ261" s="4"/>
      <c r="BA261" s="4"/>
      <c r="BB261" s="4"/>
      <c r="BC261" s="4"/>
      <c r="BD261" s="4"/>
      <c r="BE261" s="4"/>
      <c r="BF261" s="4"/>
      <c r="BG261" s="4"/>
      <c r="BH261" s="4"/>
      <c r="BI261" s="4"/>
      <c r="BJ261" s="4"/>
      <c r="BK261" s="4"/>
      <c r="BL261" s="4"/>
      <c r="BM261" s="4"/>
      <c r="BN261" s="4"/>
      <c r="BO261" s="4"/>
      <c r="BP261" s="4"/>
      <c r="BQ261" s="4"/>
      <c r="BR261" s="4"/>
      <c r="BS261" s="4"/>
      <c r="BT261" s="4"/>
      <c r="BU261" s="4"/>
      <c r="BV261" s="4"/>
      <c r="BW261" s="4"/>
      <c r="BX261" s="4"/>
      <c r="BY261" s="4"/>
      <c r="BZ261" s="4"/>
      <c r="CA261" s="4"/>
      <c r="CB261" s="4"/>
      <c r="CC261" s="4"/>
      <c r="CD261" s="4"/>
      <c r="CE261" s="4"/>
      <c r="CF261" s="4"/>
      <c r="CG261" s="4"/>
      <c r="CH261" s="4"/>
      <c r="CI261" s="4"/>
      <c r="CJ261" s="4"/>
      <c r="CK261" s="4"/>
      <c r="CL261" s="4"/>
      <c r="CM261" s="4"/>
      <c r="CN261" s="4"/>
      <c r="CO261" s="4"/>
      <c r="CP261" s="4"/>
      <c r="CQ261" s="4"/>
      <c r="CR261" s="4"/>
      <c r="CS261" s="4"/>
      <c r="CT261" s="4"/>
      <c r="CU261" s="4"/>
      <c r="CV261" s="4"/>
      <c r="CW261" s="4"/>
      <c r="CX261" s="4"/>
      <c r="CY261" s="4"/>
      <c r="CZ261" s="4"/>
      <c r="DA261" s="4"/>
      <c r="DB261" s="4"/>
      <c r="DC261" s="4"/>
      <c r="DD261" s="4"/>
      <c r="DE261" s="4"/>
      <c r="DF261" s="4"/>
      <c r="DG261" s="4"/>
      <c r="DH261" s="4"/>
      <c r="DI261" s="4"/>
      <c r="DJ261" s="4"/>
      <c r="DK261" s="4"/>
      <c r="DL261" s="4"/>
      <c r="DM261" s="4"/>
      <c r="DN261" s="4"/>
      <c r="DO261" s="4"/>
      <c r="DP261" s="4"/>
      <c r="DQ261" s="4"/>
      <c r="DR261" s="4"/>
      <c r="DS261" s="4"/>
      <c r="DT261" s="4"/>
      <c r="DU261" s="4"/>
      <c r="DV261" s="4"/>
    </row>
    <row r="262" spans="1:126" s="5" customFormat="1" ht="15" x14ac:dyDescent="0.25">
      <c r="A262" s="2"/>
      <c r="B262" s="106"/>
      <c r="C262" s="16"/>
      <c r="D262" s="64"/>
      <c r="E262" s="11"/>
      <c r="F262" s="11"/>
      <c r="G262" s="11"/>
      <c r="H262" s="11"/>
      <c r="I262" s="11"/>
      <c r="J262" s="11"/>
      <c r="K262" s="11"/>
      <c r="L262" s="11"/>
      <c r="M262" s="12"/>
      <c r="N262" s="13"/>
      <c r="O262" s="4"/>
      <c r="P262" s="4"/>
      <c r="Q262" s="4"/>
      <c r="R262" s="4"/>
      <c r="S262" s="4"/>
      <c r="T262" s="4"/>
      <c r="U262" s="4"/>
      <c r="V262" s="4"/>
      <c r="W262" s="64">
        <v>-1</v>
      </c>
      <c r="X262" s="11">
        <v>-1</v>
      </c>
      <c r="Y262" s="11">
        <v>3</v>
      </c>
      <c r="Z262" s="11">
        <v>5</v>
      </c>
      <c r="AA262" s="4"/>
      <c r="AB262" s="117"/>
      <c r="AC262" s="115"/>
      <c r="AD262" s="71"/>
      <c r="AE262" s="71"/>
      <c r="AF262" s="71"/>
      <c r="AG262" s="4"/>
      <c r="AH262" s="4"/>
      <c r="AI262" s="4"/>
      <c r="AJ262" s="4"/>
      <c r="AK262" s="4"/>
      <c r="AL262" s="4"/>
      <c r="AM262" s="4"/>
      <c r="AN262" s="4"/>
      <c r="AO262" s="4"/>
      <c r="AP262" s="4"/>
      <c r="AQ262" s="4"/>
      <c r="AR262" s="4"/>
      <c r="AS262" s="4"/>
      <c r="AT262" s="4"/>
      <c r="AU262" s="4"/>
      <c r="AV262" s="4"/>
      <c r="AW262" s="4"/>
      <c r="AX262" s="4"/>
      <c r="AY262" s="4"/>
      <c r="AZ262" s="4"/>
      <c r="BA262" s="4"/>
      <c r="BB262" s="4"/>
      <c r="BC262" s="4"/>
      <c r="BD262" s="4"/>
      <c r="BE262" s="4"/>
      <c r="BF262" s="4"/>
      <c r="BG262" s="4"/>
      <c r="BH262" s="4"/>
      <c r="BI262" s="4"/>
      <c r="BJ262" s="4"/>
      <c r="BK262" s="4"/>
      <c r="BL262" s="4"/>
      <c r="BM262" s="4"/>
      <c r="BN262" s="4"/>
      <c r="BO262" s="4"/>
      <c r="BP262" s="4"/>
      <c r="BQ262" s="4"/>
      <c r="BR262" s="4"/>
      <c r="BS262" s="4"/>
      <c r="BT262" s="4"/>
      <c r="BU262" s="4"/>
      <c r="BV262" s="4"/>
      <c r="BW262" s="4"/>
      <c r="BX262" s="4"/>
      <c r="BY262" s="4"/>
      <c r="BZ262" s="4"/>
      <c r="CA262" s="4"/>
      <c r="CB262" s="4"/>
      <c r="CC262" s="4"/>
      <c r="CD262" s="4"/>
      <c r="CE262" s="4"/>
      <c r="CF262" s="4"/>
      <c r="CG262" s="4"/>
      <c r="CH262" s="4"/>
      <c r="CI262" s="4"/>
      <c r="CJ262" s="4"/>
      <c r="CK262" s="4"/>
      <c r="CL262" s="4"/>
      <c r="CM262" s="4"/>
      <c r="CN262" s="4"/>
      <c r="CO262" s="4"/>
      <c r="CP262" s="4"/>
      <c r="CQ262" s="4"/>
      <c r="CR262" s="4"/>
      <c r="CS262" s="4"/>
      <c r="CT262" s="4"/>
      <c r="CU262" s="4"/>
      <c r="CV262" s="4"/>
      <c r="CW262" s="4"/>
      <c r="CX262" s="4"/>
      <c r="CY262" s="4"/>
      <c r="CZ262" s="4"/>
      <c r="DA262" s="4"/>
      <c r="DB262" s="4"/>
      <c r="DC262" s="4"/>
      <c r="DD262" s="4"/>
      <c r="DE262" s="4"/>
      <c r="DF262" s="4"/>
      <c r="DG262" s="4"/>
      <c r="DH262" s="4"/>
      <c r="DI262" s="4"/>
      <c r="DJ262" s="4"/>
      <c r="DK262" s="4"/>
      <c r="DL262" s="4"/>
      <c r="DM262" s="4"/>
      <c r="DN262" s="4"/>
      <c r="DO262" s="4"/>
      <c r="DP262" s="4"/>
      <c r="DQ262" s="4"/>
      <c r="DR262" s="4"/>
      <c r="DS262" s="4"/>
      <c r="DT262" s="4"/>
      <c r="DU262" s="4"/>
      <c r="DV262" s="4"/>
    </row>
    <row r="263" spans="1:126" s="26" customFormat="1" ht="45" x14ac:dyDescent="0.25">
      <c r="A263" s="2"/>
      <c r="B263" s="106"/>
      <c r="C263" s="16" t="s">
        <v>440</v>
      </c>
      <c r="D263" s="74" t="s">
        <v>441</v>
      </c>
      <c r="E263" s="11"/>
      <c r="F263" s="11"/>
      <c r="G263" s="11"/>
      <c r="H263" s="11"/>
      <c r="I263" s="11"/>
      <c r="J263" s="11"/>
      <c r="K263" s="11"/>
      <c r="L263" s="11"/>
      <c r="M263" s="12" t="s">
        <v>161</v>
      </c>
      <c r="N263" s="13" t="s">
        <v>442</v>
      </c>
      <c r="O263" s="4"/>
      <c r="P263" s="4"/>
      <c r="Q263" s="4"/>
      <c r="R263" s="4"/>
      <c r="S263" s="4"/>
      <c r="T263" s="4"/>
      <c r="U263" s="4"/>
      <c r="V263" s="4"/>
      <c r="W263" s="64" t="s">
        <v>224</v>
      </c>
      <c r="X263" s="11" t="s">
        <v>443</v>
      </c>
      <c r="Y263" s="11" t="s">
        <v>337</v>
      </c>
      <c r="Z263" s="11" t="s">
        <v>441</v>
      </c>
      <c r="AA263" s="4"/>
      <c r="AB263" s="117">
        <v>0.2</v>
      </c>
      <c r="AC263" s="115">
        <f>HLOOKUP(D263,W263:Z264,2,0)</f>
        <v>5</v>
      </c>
      <c r="AD263" s="71"/>
      <c r="AE263" s="71"/>
      <c r="AF263" s="71"/>
      <c r="AG263" s="4"/>
      <c r="AH263" s="4"/>
      <c r="AI263" s="4"/>
      <c r="AJ263" s="4"/>
      <c r="AK263" s="4"/>
      <c r="AL263" s="4"/>
      <c r="AM263" s="4"/>
      <c r="AN263" s="4"/>
      <c r="AO263" s="4"/>
      <c r="AP263" s="4"/>
      <c r="AQ263" s="4"/>
      <c r="AR263" s="4"/>
      <c r="AS263" s="4"/>
      <c r="AT263" s="4"/>
      <c r="AU263" s="4"/>
      <c r="AV263" s="4"/>
      <c r="AW263" s="4"/>
      <c r="AX263" s="4"/>
      <c r="AY263" s="4"/>
      <c r="AZ263" s="4"/>
      <c r="BA263" s="4"/>
      <c r="BB263" s="4"/>
      <c r="BC263" s="4"/>
      <c r="BD263" s="4"/>
      <c r="BE263" s="4"/>
      <c r="BF263" s="4"/>
      <c r="BG263" s="4"/>
      <c r="BH263" s="4"/>
      <c r="BI263" s="4"/>
      <c r="BJ263" s="4"/>
      <c r="BK263" s="4"/>
      <c r="BL263" s="4"/>
      <c r="BM263" s="4"/>
      <c r="BN263" s="4"/>
      <c r="BO263" s="4"/>
      <c r="BP263" s="4"/>
      <c r="BQ263" s="4"/>
      <c r="BR263" s="4"/>
      <c r="BS263" s="4"/>
      <c r="BT263" s="4"/>
      <c r="BU263" s="4"/>
      <c r="BV263" s="4"/>
      <c r="BW263" s="4"/>
      <c r="BX263" s="4"/>
      <c r="BY263" s="4"/>
      <c r="BZ263" s="4"/>
      <c r="CA263" s="4"/>
      <c r="CB263" s="4"/>
      <c r="CC263" s="4"/>
      <c r="CD263" s="4"/>
      <c r="CE263" s="4"/>
      <c r="CF263" s="4"/>
      <c r="CG263" s="4"/>
      <c r="CH263" s="4"/>
      <c r="CI263" s="4"/>
      <c r="CJ263" s="4"/>
      <c r="CK263" s="4"/>
      <c r="CL263" s="4"/>
      <c r="CM263" s="4"/>
      <c r="CN263" s="4"/>
      <c r="CO263" s="4"/>
      <c r="CP263" s="4"/>
      <c r="CQ263" s="4"/>
      <c r="CR263" s="4"/>
      <c r="CS263" s="4"/>
      <c r="CT263" s="4"/>
      <c r="CU263" s="4"/>
      <c r="CV263" s="4"/>
      <c r="CW263" s="4"/>
      <c r="CX263" s="4"/>
      <c r="CY263" s="4"/>
      <c r="CZ263" s="4"/>
      <c r="DA263" s="4"/>
      <c r="DB263" s="4"/>
      <c r="DC263" s="4"/>
      <c r="DD263" s="4"/>
      <c r="DE263" s="4"/>
      <c r="DF263" s="4"/>
      <c r="DG263" s="4"/>
      <c r="DH263" s="4"/>
      <c r="DI263" s="4"/>
      <c r="DJ263" s="4"/>
      <c r="DK263" s="4"/>
      <c r="DL263" s="4"/>
      <c r="DM263" s="4"/>
      <c r="DN263" s="4"/>
      <c r="DO263" s="4"/>
      <c r="DP263" s="4"/>
      <c r="DQ263" s="4"/>
      <c r="DR263" s="4"/>
      <c r="DS263" s="4"/>
      <c r="DT263" s="4"/>
      <c r="DU263" s="4"/>
      <c r="DV263" s="4"/>
    </row>
    <row r="264" spans="1:126" s="5" customFormat="1" ht="15" x14ac:dyDescent="0.25">
      <c r="A264" s="2"/>
      <c r="B264" s="106"/>
      <c r="C264" s="16"/>
      <c r="D264" s="64"/>
      <c r="E264" s="11"/>
      <c r="F264" s="11"/>
      <c r="G264" s="11"/>
      <c r="H264" s="11"/>
      <c r="I264" s="11"/>
      <c r="J264" s="11"/>
      <c r="K264" s="11"/>
      <c r="L264" s="11"/>
      <c r="M264" s="12"/>
      <c r="N264" s="13"/>
      <c r="O264" s="4"/>
      <c r="P264" s="4"/>
      <c r="Q264" s="4"/>
      <c r="R264" s="4"/>
      <c r="S264" s="4"/>
      <c r="T264" s="4"/>
      <c r="U264" s="4"/>
      <c r="V264" s="4"/>
      <c r="W264" s="64">
        <v>0</v>
      </c>
      <c r="X264" s="11">
        <v>1</v>
      </c>
      <c r="Y264" s="11">
        <v>3</v>
      </c>
      <c r="Z264" s="11">
        <v>5</v>
      </c>
      <c r="AA264" s="4"/>
      <c r="AB264" s="117"/>
      <c r="AC264" s="115"/>
      <c r="AD264" s="71"/>
      <c r="AE264" s="71"/>
      <c r="AF264" s="71"/>
      <c r="AG264" s="4"/>
      <c r="AH264" s="4"/>
      <c r="AI264" s="4"/>
      <c r="AJ264" s="4"/>
      <c r="AK264" s="4"/>
      <c r="AL264" s="4"/>
      <c r="AM264" s="4"/>
      <c r="AN264" s="4"/>
      <c r="AO264" s="4"/>
      <c r="AP264" s="4"/>
      <c r="AQ264" s="4"/>
      <c r="AR264" s="4"/>
      <c r="AS264" s="4"/>
      <c r="AT264" s="4"/>
      <c r="AU264" s="4"/>
      <c r="AV264" s="4"/>
      <c r="AW264" s="4"/>
      <c r="AX264" s="4"/>
      <c r="AY264" s="4"/>
      <c r="AZ264" s="4"/>
      <c r="BA264" s="4"/>
      <c r="BB264" s="4"/>
      <c r="BC264" s="4"/>
      <c r="BD264" s="4"/>
      <c r="BE264" s="4"/>
      <c r="BF264" s="4"/>
      <c r="BG264" s="4"/>
      <c r="BH264" s="4"/>
      <c r="BI264" s="4"/>
      <c r="BJ264" s="4"/>
      <c r="BK264" s="4"/>
      <c r="BL264" s="4"/>
      <c r="BM264" s="4"/>
      <c r="BN264" s="4"/>
      <c r="BO264" s="4"/>
      <c r="BP264" s="4"/>
      <c r="BQ264" s="4"/>
      <c r="BR264" s="4"/>
      <c r="BS264" s="4"/>
      <c r="BT264" s="4"/>
      <c r="BU264" s="4"/>
      <c r="BV264" s="4"/>
      <c r="BW264" s="4"/>
      <c r="BX264" s="4"/>
      <c r="BY264" s="4"/>
      <c r="BZ264" s="4"/>
      <c r="CA264" s="4"/>
      <c r="CB264" s="4"/>
      <c r="CC264" s="4"/>
      <c r="CD264" s="4"/>
      <c r="CE264" s="4"/>
      <c r="CF264" s="4"/>
      <c r="CG264" s="4"/>
      <c r="CH264" s="4"/>
      <c r="CI264" s="4"/>
      <c r="CJ264" s="4"/>
      <c r="CK264" s="4"/>
      <c r="CL264" s="4"/>
      <c r="CM264" s="4"/>
      <c r="CN264" s="4"/>
      <c r="CO264" s="4"/>
      <c r="CP264" s="4"/>
      <c r="CQ264" s="4"/>
      <c r="CR264" s="4"/>
      <c r="CS264" s="4"/>
      <c r="CT264" s="4"/>
      <c r="CU264" s="4"/>
      <c r="CV264" s="4"/>
      <c r="CW264" s="4"/>
      <c r="CX264" s="4"/>
      <c r="CY264" s="4"/>
      <c r="CZ264" s="4"/>
      <c r="DA264" s="4"/>
      <c r="DB264" s="4"/>
      <c r="DC264" s="4"/>
      <c r="DD264" s="4"/>
      <c r="DE264" s="4"/>
      <c r="DF264" s="4"/>
      <c r="DG264" s="4"/>
      <c r="DH264" s="4"/>
      <c r="DI264" s="4"/>
      <c r="DJ264" s="4"/>
      <c r="DK264" s="4"/>
      <c r="DL264" s="4"/>
      <c r="DM264" s="4"/>
      <c r="DN264" s="4"/>
      <c r="DO264" s="4"/>
      <c r="DP264" s="4"/>
      <c r="DQ264" s="4"/>
      <c r="DR264" s="4"/>
      <c r="DS264" s="4"/>
      <c r="DT264" s="4"/>
      <c r="DU264" s="4"/>
      <c r="DV264" s="4"/>
    </row>
    <row r="265" spans="1:126" s="5" customFormat="1" ht="30" x14ac:dyDescent="0.25">
      <c r="A265" s="2"/>
      <c r="B265" s="106"/>
      <c r="C265" s="14" t="s">
        <v>248</v>
      </c>
      <c r="D265" s="74" t="s">
        <v>58</v>
      </c>
      <c r="E265" s="11"/>
      <c r="F265" s="11"/>
      <c r="G265" s="11"/>
      <c r="H265" s="11"/>
      <c r="I265" s="11"/>
      <c r="J265" s="11"/>
      <c r="K265" s="11"/>
      <c r="L265" s="11"/>
      <c r="M265" s="12" t="s">
        <v>45</v>
      </c>
      <c r="N265" s="13" t="s">
        <v>46</v>
      </c>
      <c r="O265" s="4"/>
      <c r="P265" s="4"/>
      <c r="Q265" s="4"/>
      <c r="R265" s="4"/>
      <c r="S265" s="4"/>
      <c r="T265" s="4"/>
      <c r="U265" s="4"/>
      <c r="V265" s="4"/>
      <c r="W265" s="64" t="s">
        <v>58</v>
      </c>
      <c r="X265" s="76" t="s">
        <v>3</v>
      </c>
      <c r="Y265" s="4"/>
      <c r="Z265" s="4"/>
      <c r="AA265" s="4"/>
      <c r="AB265" s="117">
        <v>0.2</v>
      </c>
      <c r="AC265" s="115">
        <f>HLOOKUP(D265,W265:X266,2,0)</f>
        <v>5</v>
      </c>
      <c r="AD265" s="71"/>
      <c r="AE265" s="71"/>
      <c r="AF265" s="71"/>
      <c r="AG265" s="4"/>
      <c r="AH265" s="4"/>
      <c r="AI265" s="4"/>
      <c r="AJ265" s="4"/>
      <c r="AK265" s="4"/>
      <c r="AL265" s="4"/>
      <c r="AM265" s="4"/>
      <c r="AN265" s="4"/>
      <c r="AO265" s="4"/>
      <c r="AP265" s="4"/>
      <c r="AQ265" s="4"/>
      <c r="AR265" s="4"/>
      <c r="AS265" s="4"/>
      <c r="AT265" s="4"/>
      <c r="AU265" s="4"/>
      <c r="AV265" s="4"/>
      <c r="AW265" s="4"/>
      <c r="AX265" s="4"/>
      <c r="AY265" s="4"/>
      <c r="AZ265" s="4"/>
      <c r="BA265" s="4"/>
      <c r="BB265" s="4"/>
      <c r="BC265" s="4"/>
      <c r="BD265" s="4"/>
      <c r="BE265" s="4"/>
      <c r="BF265" s="4"/>
      <c r="BG265" s="4"/>
      <c r="BH265" s="4"/>
      <c r="BI265" s="4"/>
      <c r="BJ265" s="4"/>
      <c r="BK265" s="4"/>
      <c r="BL265" s="4"/>
      <c r="BM265" s="4"/>
      <c r="BN265" s="4"/>
      <c r="BO265" s="4"/>
      <c r="BP265" s="4"/>
      <c r="BQ265" s="4"/>
      <c r="BR265" s="4"/>
      <c r="BS265" s="4"/>
      <c r="BT265" s="4"/>
      <c r="BU265" s="4"/>
      <c r="BV265" s="4"/>
      <c r="BW265" s="4"/>
      <c r="BX265" s="4"/>
      <c r="BY265" s="4"/>
      <c r="BZ265" s="4"/>
      <c r="CA265" s="4"/>
      <c r="CB265" s="4"/>
      <c r="CC265" s="4"/>
      <c r="CD265" s="4"/>
      <c r="CE265" s="4"/>
      <c r="CF265" s="4"/>
      <c r="CG265" s="4"/>
      <c r="CH265" s="4"/>
      <c r="CI265" s="4"/>
      <c r="CJ265" s="4"/>
      <c r="CK265" s="4"/>
      <c r="CL265" s="4"/>
      <c r="CM265" s="4"/>
      <c r="CN265" s="4"/>
      <c r="CO265" s="4"/>
      <c r="CP265" s="4"/>
      <c r="CQ265" s="4"/>
      <c r="CR265" s="4"/>
      <c r="CS265" s="4"/>
      <c r="CT265" s="4"/>
      <c r="CU265" s="4"/>
      <c r="CV265" s="4"/>
      <c r="CW265" s="4"/>
      <c r="CX265" s="4"/>
      <c r="CY265" s="4"/>
      <c r="CZ265" s="4"/>
      <c r="DA265" s="4"/>
      <c r="DB265" s="4"/>
      <c r="DC265" s="4"/>
      <c r="DD265" s="4"/>
      <c r="DE265" s="4"/>
      <c r="DF265" s="4"/>
      <c r="DG265" s="4"/>
      <c r="DH265" s="4"/>
      <c r="DI265" s="4"/>
      <c r="DJ265" s="4"/>
      <c r="DK265" s="4"/>
      <c r="DL265" s="4"/>
      <c r="DM265" s="4"/>
      <c r="DN265" s="4"/>
      <c r="DO265" s="4"/>
      <c r="DP265" s="4"/>
      <c r="DQ265" s="4"/>
      <c r="DR265" s="4"/>
      <c r="DS265" s="4"/>
      <c r="DT265" s="4"/>
      <c r="DU265" s="4"/>
      <c r="DV265" s="4"/>
    </row>
    <row r="266" spans="1:126" s="5" customFormat="1" ht="15.75" thickBot="1" x14ac:dyDescent="0.3">
      <c r="A266" s="2"/>
      <c r="B266" s="106"/>
      <c r="C266" s="17"/>
      <c r="D266" s="66"/>
      <c r="E266" s="18"/>
      <c r="F266" s="18"/>
      <c r="G266" s="18"/>
      <c r="H266" s="18"/>
      <c r="I266" s="18"/>
      <c r="J266" s="18"/>
      <c r="K266" s="18"/>
      <c r="L266" s="18"/>
      <c r="M266" s="19"/>
      <c r="N266" s="20"/>
      <c r="O266" s="4"/>
      <c r="P266" s="4"/>
      <c r="Q266" s="4"/>
      <c r="R266" s="4"/>
      <c r="S266" s="4"/>
      <c r="T266" s="4"/>
      <c r="U266" s="4"/>
      <c r="V266" s="4"/>
      <c r="W266" s="64">
        <v>5</v>
      </c>
      <c r="X266" s="76">
        <v>0</v>
      </c>
      <c r="Y266" s="4"/>
      <c r="Z266" s="4"/>
      <c r="AA266" s="4"/>
      <c r="AB266" s="118"/>
      <c r="AC266" s="116"/>
      <c r="AD266" s="71"/>
      <c r="AE266" s="71"/>
      <c r="AF266" s="71"/>
      <c r="AG266" s="4"/>
      <c r="AH266" s="4"/>
      <c r="AI266" s="4"/>
      <c r="AJ266" s="4"/>
      <c r="AK266" s="4"/>
      <c r="AL266" s="4"/>
      <c r="AM266" s="4"/>
      <c r="AN266" s="4"/>
      <c r="AO266" s="4"/>
      <c r="AP266" s="4"/>
      <c r="AQ266" s="4"/>
      <c r="AR266" s="4"/>
      <c r="AS266" s="4"/>
      <c r="AT266" s="4"/>
      <c r="AU266" s="4"/>
      <c r="AV266" s="4"/>
      <c r="AW266" s="4"/>
      <c r="AX266" s="4"/>
      <c r="AY266" s="4"/>
      <c r="AZ266" s="4"/>
      <c r="BA266" s="4"/>
      <c r="BB266" s="4"/>
      <c r="BC266" s="4"/>
      <c r="BD266" s="4"/>
      <c r="BE266" s="4"/>
      <c r="BF266" s="4"/>
      <c r="BG266" s="4"/>
      <c r="BH266" s="4"/>
      <c r="BI266" s="4"/>
      <c r="BJ266" s="4"/>
      <c r="BK266" s="4"/>
      <c r="BL266" s="4"/>
      <c r="BM266" s="4"/>
      <c r="BN266" s="4"/>
      <c r="BO266" s="4"/>
      <c r="BP266" s="4"/>
      <c r="BQ266" s="4"/>
      <c r="BR266" s="4"/>
      <c r="BS266" s="4"/>
      <c r="BT266" s="4"/>
      <c r="BU266" s="4"/>
      <c r="BV266" s="4"/>
      <c r="BW266" s="4"/>
      <c r="BX266" s="4"/>
      <c r="BY266" s="4"/>
      <c r="BZ266" s="4"/>
      <c r="CA266" s="4"/>
      <c r="CB266" s="4"/>
      <c r="CC266" s="4"/>
      <c r="CD266" s="4"/>
      <c r="CE266" s="4"/>
      <c r="CF266" s="4"/>
      <c r="CG266" s="4"/>
      <c r="CH266" s="4"/>
      <c r="CI266" s="4"/>
      <c r="CJ266" s="4"/>
      <c r="CK266" s="4"/>
      <c r="CL266" s="4"/>
      <c r="CM266" s="4"/>
      <c r="CN266" s="4"/>
      <c r="CO266" s="4"/>
      <c r="CP266" s="4"/>
      <c r="CQ266" s="4"/>
      <c r="CR266" s="4"/>
      <c r="CS266" s="4"/>
      <c r="CT266" s="4"/>
      <c r="CU266" s="4"/>
      <c r="CV266" s="4"/>
      <c r="CW266" s="4"/>
      <c r="CX266" s="4"/>
      <c r="CY266" s="4"/>
      <c r="CZ266" s="4"/>
      <c r="DA266" s="4"/>
      <c r="DB266" s="4"/>
      <c r="DC266" s="4"/>
      <c r="DD266" s="4"/>
      <c r="DE266" s="4"/>
      <c r="DF266" s="4"/>
      <c r="DG266" s="4"/>
      <c r="DH266" s="4"/>
      <c r="DI266" s="4"/>
      <c r="DJ266" s="4"/>
      <c r="DK266" s="4"/>
      <c r="DL266" s="4"/>
      <c r="DM266" s="4"/>
      <c r="DN266" s="4"/>
      <c r="DO266" s="4"/>
      <c r="DP266" s="4"/>
      <c r="DQ266" s="4"/>
      <c r="DR266" s="4"/>
      <c r="DS266" s="4"/>
      <c r="DT266" s="4"/>
      <c r="DU266" s="4"/>
      <c r="DV266" s="4"/>
    </row>
    <row r="267" spans="1:126" s="5" customFormat="1" ht="27" thickBot="1" x14ac:dyDescent="0.3">
      <c r="A267" s="2"/>
      <c r="B267" s="107"/>
      <c r="C267" s="108" t="s">
        <v>48</v>
      </c>
      <c r="D267" s="109"/>
      <c r="E267" s="109"/>
      <c r="F267" s="109"/>
      <c r="G267" s="109"/>
      <c r="H267" s="109"/>
      <c r="I267" s="109"/>
      <c r="J267" s="109"/>
      <c r="K267" s="109"/>
      <c r="L267" s="109"/>
      <c r="M267" s="109"/>
      <c r="N267" s="109"/>
      <c r="O267" s="4"/>
      <c r="P267" s="4"/>
      <c r="Q267" s="4"/>
      <c r="R267" s="4"/>
      <c r="S267" s="4"/>
      <c r="T267" s="4"/>
      <c r="U267" s="4"/>
      <c r="V267" s="70"/>
      <c r="W267" s="4"/>
      <c r="X267" s="4"/>
      <c r="Y267" s="4"/>
      <c r="Z267" s="4"/>
      <c r="AA267" s="4"/>
      <c r="AB267" s="110">
        <f>AB257*AC257+AB259*AC259+AB261*AC261+AB263*AC263+AB265*AC265</f>
        <v>5</v>
      </c>
      <c r="AC267" s="111"/>
      <c r="AD267" s="71"/>
      <c r="AE267" s="71"/>
      <c r="AF267" s="71"/>
      <c r="AG267" s="4"/>
      <c r="AH267" s="4"/>
      <c r="AI267" s="4"/>
      <c r="AJ267" s="4"/>
      <c r="AK267" s="4"/>
      <c r="AL267" s="4"/>
      <c r="AM267" s="4"/>
      <c r="AN267" s="4"/>
      <c r="AO267" s="4"/>
      <c r="AP267" s="4"/>
      <c r="AQ267" s="4"/>
    </row>
    <row r="268" spans="1:126" s="4" customFormat="1" ht="45" x14ac:dyDescent="0.25">
      <c r="A268" s="2"/>
      <c r="B268" s="112" t="s">
        <v>444</v>
      </c>
      <c r="C268" s="21" t="s">
        <v>130</v>
      </c>
      <c r="D268" s="48" t="s">
        <v>445</v>
      </c>
      <c r="E268" s="41" t="s">
        <v>446</v>
      </c>
      <c r="F268" s="28" t="s">
        <v>447</v>
      </c>
      <c r="G268" s="22" t="s">
        <v>448</v>
      </c>
      <c r="H268" s="23" t="s">
        <v>449</v>
      </c>
      <c r="I268" s="22" t="s">
        <v>450</v>
      </c>
      <c r="J268" s="22" t="s">
        <v>451</v>
      </c>
      <c r="K268" s="24" t="s">
        <v>452</v>
      </c>
      <c r="L268" s="24" t="s">
        <v>453</v>
      </c>
      <c r="M268" s="38" t="s">
        <v>20</v>
      </c>
      <c r="N268" s="25" t="s">
        <v>454</v>
      </c>
      <c r="AB268" s="120">
        <v>0.2</v>
      </c>
      <c r="AC268" s="119">
        <f>AF269</f>
        <v>5</v>
      </c>
      <c r="AD268" s="98" t="s">
        <v>22</v>
      </c>
      <c r="AE268" s="65" t="s">
        <v>23</v>
      </c>
      <c r="AF268" s="65" t="s">
        <v>24</v>
      </c>
    </row>
    <row r="269" spans="1:126" s="5" customFormat="1" ht="15" x14ac:dyDescent="0.25">
      <c r="A269" s="2"/>
      <c r="B269" s="113"/>
      <c r="C269" s="10"/>
      <c r="D269" s="74"/>
      <c r="E269" s="73"/>
      <c r="F269" s="73"/>
      <c r="G269" s="73"/>
      <c r="H269" s="73"/>
      <c r="I269" s="73"/>
      <c r="J269" s="73"/>
      <c r="K269" s="73"/>
      <c r="L269" s="73"/>
      <c r="M269" s="12"/>
      <c r="N269" s="13"/>
      <c r="O269" s="26" t="b">
        <v>1</v>
      </c>
      <c r="P269" s="26" t="b">
        <v>1</v>
      </c>
      <c r="Q269" s="26" t="b">
        <v>1</v>
      </c>
      <c r="R269" s="26" t="b">
        <v>1</v>
      </c>
      <c r="S269" s="26" t="b">
        <v>1</v>
      </c>
      <c r="T269" s="26" t="b">
        <v>1</v>
      </c>
      <c r="U269" s="26" t="b">
        <v>1</v>
      </c>
      <c r="V269" s="26" t="b">
        <v>0</v>
      </c>
      <c r="W269" s="26" t="b">
        <v>0</v>
      </c>
      <c r="X269" s="4"/>
      <c r="Y269" s="4"/>
      <c r="Z269" s="4"/>
      <c r="AA269" s="4"/>
      <c r="AB269" s="117"/>
      <c r="AC269" s="115"/>
      <c r="AD269" s="98">
        <f>COUNTIF(O269:Q269, "TRUE")</f>
        <v>3</v>
      </c>
      <c r="AE269" s="65">
        <f>COUNTIF(R269:W269, "TRUE")</f>
        <v>4</v>
      </c>
      <c r="AF269" s="77">
        <f>IF(AD269=3,3,0)+IF(AE269=1,1,IF(AE269&gt;1,2))</f>
        <v>5</v>
      </c>
      <c r="AG269" s="4"/>
      <c r="AH269" s="4"/>
      <c r="AI269" s="4"/>
      <c r="AJ269" s="4"/>
      <c r="AK269" s="4"/>
      <c r="AL269" s="4"/>
      <c r="AM269" s="4"/>
      <c r="AN269" s="4"/>
      <c r="AO269" s="4"/>
      <c r="AP269" s="4"/>
      <c r="AQ269" s="4"/>
    </row>
    <row r="270" spans="1:126" s="5" customFormat="1" ht="45" x14ac:dyDescent="0.25">
      <c r="A270" s="2"/>
      <c r="B270" s="113"/>
      <c r="C270" s="46" t="s">
        <v>455</v>
      </c>
      <c r="D270" s="74" t="s">
        <v>116</v>
      </c>
      <c r="E270" s="11"/>
      <c r="F270" s="11"/>
      <c r="G270" s="11"/>
      <c r="H270" s="40"/>
      <c r="I270" s="64"/>
      <c r="J270" s="40"/>
      <c r="K270" s="40"/>
      <c r="L270" s="40"/>
      <c r="M270" s="36" t="s">
        <v>59</v>
      </c>
      <c r="N270" s="13" t="s">
        <v>456</v>
      </c>
      <c r="W270" s="64" t="s">
        <v>118</v>
      </c>
      <c r="X270" s="11" t="s">
        <v>457</v>
      </c>
      <c r="Y270" s="11" t="s">
        <v>120</v>
      </c>
      <c r="Z270" s="11" t="s">
        <v>116</v>
      </c>
      <c r="AA270" s="91" t="s">
        <v>458</v>
      </c>
      <c r="AB270" s="117">
        <v>0.2</v>
      </c>
      <c r="AC270" s="115">
        <f>HLOOKUP(D270,W270:AA271,2,0)</f>
        <v>5</v>
      </c>
      <c r="AD270" s="72"/>
      <c r="AE270" s="72"/>
      <c r="AF270" s="72"/>
    </row>
    <row r="271" spans="1:126" s="5" customFormat="1" ht="15" x14ac:dyDescent="0.25">
      <c r="A271" s="2"/>
      <c r="B271" s="113"/>
      <c r="C271" s="16"/>
      <c r="D271" s="64"/>
      <c r="E271" s="11"/>
      <c r="F271" s="11"/>
      <c r="G271" s="11"/>
      <c r="H271" s="40"/>
      <c r="I271" s="40"/>
      <c r="J271" s="40"/>
      <c r="K271" s="40"/>
      <c r="L271" s="40"/>
      <c r="M271" s="12"/>
      <c r="N271" s="37"/>
      <c r="W271" s="64">
        <v>0</v>
      </c>
      <c r="X271" s="11">
        <v>3</v>
      </c>
      <c r="Y271" s="11">
        <v>5</v>
      </c>
      <c r="Z271" s="11">
        <v>5</v>
      </c>
      <c r="AA271" s="91">
        <v>-5</v>
      </c>
      <c r="AB271" s="117"/>
      <c r="AC271" s="115"/>
      <c r="AD271" s="72"/>
      <c r="AE271" s="72"/>
      <c r="AF271" s="72"/>
    </row>
    <row r="272" spans="1:126" s="5" customFormat="1" ht="75" x14ac:dyDescent="0.25">
      <c r="A272" s="2"/>
      <c r="B272" s="113"/>
      <c r="C272" s="10" t="s">
        <v>459</v>
      </c>
      <c r="D272" s="32" t="s">
        <v>261</v>
      </c>
      <c r="E272" s="30" t="s">
        <v>262</v>
      </c>
      <c r="F272" s="30" t="s">
        <v>460</v>
      </c>
      <c r="G272" s="79" t="s">
        <v>292</v>
      </c>
      <c r="H272" s="11"/>
      <c r="I272" s="12"/>
      <c r="J272" s="12"/>
      <c r="K272" s="12"/>
      <c r="L272" s="12"/>
      <c r="M272" s="12" t="s">
        <v>38</v>
      </c>
      <c r="N272" s="13" t="s">
        <v>461</v>
      </c>
      <c r="AB272" s="117">
        <v>0.2</v>
      </c>
      <c r="AC272" s="115">
        <f>AF273</f>
        <v>5</v>
      </c>
      <c r="AD272" s="98" t="s">
        <v>22</v>
      </c>
      <c r="AE272" s="65" t="s">
        <v>23</v>
      </c>
      <c r="AF272" s="65" t="s">
        <v>24</v>
      </c>
    </row>
    <row r="273" spans="1:126" s="5" customFormat="1" ht="15" x14ac:dyDescent="0.25">
      <c r="A273" s="2"/>
      <c r="B273" s="113"/>
      <c r="C273" s="10"/>
      <c r="D273" s="74"/>
      <c r="E273" s="73"/>
      <c r="F273" s="73"/>
      <c r="G273" s="73"/>
      <c r="H273" s="11"/>
      <c r="I273" s="11"/>
      <c r="J273" s="11"/>
      <c r="K273" s="11"/>
      <c r="L273" s="11"/>
      <c r="M273" s="12"/>
      <c r="N273" s="13"/>
      <c r="O273" s="26" t="b">
        <v>1</v>
      </c>
      <c r="P273" s="26" t="b">
        <v>1</v>
      </c>
      <c r="Q273" s="26" t="b">
        <v>1</v>
      </c>
      <c r="R273" s="26" t="b">
        <v>1</v>
      </c>
      <c r="S273" s="4"/>
      <c r="T273" s="4"/>
      <c r="U273" s="4"/>
      <c r="V273" s="4"/>
      <c r="W273" s="4"/>
      <c r="X273" s="4"/>
      <c r="Y273" s="4"/>
      <c r="Z273" s="4"/>
      <c r="AA273" s="4"/>
      <c r="AB273" s="117"/>
      <c r="AC273" s="115"/>
      <c r="AD273" s="98">
        <f>COUNTIF(O273:Q273, "TRUE")</f>
        <v>3</v>
      </c>
      <c r="AE273" s="65">
        <f>COUNTIF(R273, "TRUE")</f>
        <v>1</v>
      </c>
      <c r="AF273" s="77">
        <f>IF(AD273=3,3,0)+IF(AE273=1,2,0)</f>
        <v>5</v>
      </c>
      <c r="AG273" s="4"/>
      <c r="AH273" s="4"/>
      <c r="AI273" s="4"/>
      <c r="AJ273" s="4"/>
      <c r="AK273" s="4"/>
      <c r="AL273" s="4"/>
      <c r="AM273" s="4"/>
      <c r="AN273" s="4"/>
      <c r="AO273" s="4"/>
      <c r="AP273" s="4"/>
      <c r="AQ273" s="4"/>
    </row>
    <row r="274" spans="1:126" s="5" customFormat="1" ht="45" x14ac:dyDescent="0.25">
      <c r="A274" s="2"/>
      <c r="B274" s="113"/>
      <c r="C274" s="14" t="s">
        <v>462</v>
      </c>
      <c r="D274" s="74" t="s">
        <v>58</v>
      </c>
      <c r="E274" s="11"/>
      <c r="F274" s="47"/>
      <c r="G274" s="47"/>
      <c r="H274" s="47"/>
      <c r="I274" s="47"/>
      <c r="J274" s="47"/>
      <c r="K274" s="47"/>
      <c r="L274" s="47"/>
      <c r="M274" s="12" t="s">
        <v>463</v>
      </c>
      <c r="N274" s="13" t="s">
        <v>464</v>
      </c>
      <c r="W274" s="64" t="s">
        <v>58</v>
      </c>
      <c r="X274" s="76" t="s">
        <v>3</v>
      </c>
      <c r="AB274" s="117">
        <v>0.2</v>
      </c>
      <c r="AC274" s="115">
        <f>HLOOKUP(D274,W274:X275,2,0)</f>
        <v>5</v>
      </c>
      <c r="AD274" s="72"/>
      <c r="AE274" s="72"/>
      <c r="AF274" s="72"/>
    </row>
    <row r="275" spans="1:126" s="5" customFormat="1" ht="15" x14ac:dyDescent="0.25">
      <c r="A275" s="2"/>
      <c r="B275" s="113"/>
      <c r="C275" s="16"/>
      <c r="D275" s="64"/>
      <c r="E275" s="11"/>
      <c r="F275" s="11"/>
      <c r="G275" s="11"/>
      <c r="H275" s="11"/>
      <c r="I275" s="11"/>
      <c r="J275" s="11"/>
      <c r="K275" s="11"/>
      <c r="L275" s="11"/>
      <c r="M275" s="12"/>
      <c r="N275" s="13"/>
      <c r="W275" s="64">
        <v>5</v>
      </c>
      <c r="X275" s="76">
        <v>0</v>
      </c>
      <c r="AB275" s="117"/>
      <c r="AC275" s="115"/>
      <c r="AD275" s="72"/>
      <c r="AE275" s="72"/>
      <c r="AF275" s="72"/>
    </row>
    <row r="276" spans="1:126" s="5" customFormat="1" ht="30" x14ac:dyDescent="0.25">
      <c r="A276" s="2"/>
      <c r="B276" s="113"/>
      <c r="C276" s="14" t="s">
        <v>248</v>
      </c>
      <c r="D276" s="74" t="s">
        <v>58</v>
      </c>
      <c r="E276" s="11"/>
      <c r="F276" s="11"/>
      <c r="G276" s="11"/>
      <c r="H276" s="11"/>
      <c r="I276" s="11"/>
      <c r="J276" s="11"/>
      <c r="K276" s="11"/>
      <c r="L276" s="11"/>
      <c r="M276" s="12" t="s">
        <v>45</v>
      </c>
      <c r="N276" s="13" t="s">
        <v>46</v>
      </c>
      <c r="W276" s="64" t="s">
        <v>58</v>
      </c>
      <c r="X276" s="76" t="s">
        <v>3</v>
      </c>
      <c r="AB276" s="117">
        <v>0.2</v>
      </c>
      <c r="AC276" s="115">
        <f>HLOOKUP(D276,W276:X277,2,0)</f>
        <v>5</v>
      </c>
      <c r="AD276" s="72"/>
      <c r="AE276" s="72"/>
      <c r="AF276" s="72"/>
    </row>
    <row r="277" spans="1:126" s="5" customFormat="1" ht="15.75" thickBot="1" x14ac:dyDescent="0.3">
      <c r="A277" s="2"/>
      <c r="B277" s="113"/>
      <c r="C277" s="17"/>
      <c r="D277" s="66"/>
      <c r="E277" s="18"/>
      <c r="F277" s="18"/>
      <c r="G277" s="18"/>
      <c r="H277" s="18"/>
      <c r="I277" s="18"/>
      <c r="J277" s="18"/>
      <c r="K277" s="18"/>
      <c r="L277" s="18"/>
      <c r="M277" s="19"/>
      <c r="N277" s="20"/>
      <c r="W277" s="64">
        <v>5</v>
      </c>
      <c r="X277" s="76">
        <v>0</v>
      </c>
      <c r="AB277" s="118"/>
      <c r="AC277" s="116"/>
      <c r="AD277" s="72"/>
      <c r="AE277" s="72"/>
      <c r="AF277" s="72"/>
    </row>
    <row r="278" spans="1:126" s="5" customFormat="1" ht="27" thickBot="1" x14ac:dyDescent="0.3">
      <c r="A278" s="2"/>
      <c r="B278" s="114"/>
      <c r="C278" s="108" t="s">
        <v>48</v>
      </c>
      <c r="D278" s="109"/>
      <c r="E278" s="109"/>
      <c r="F278" s="109"/>
      <c r="G278" s="109"/>
      <c r="H278" s="109"/>
      <c r="I278" s="109"/>
      <c r="J278" s="109"/>
      <c r="K278" s="109"/>
      <c r="L278" s="109"/>
      <c r="M278" s="109"/>
      <c r="N278" s="109"/>
      <c r="O278" s="4"/>
      <c r="P278" s="4"/>
      <c r="Q278" s="4"/>
      <c r="R278" s="4"/>
      <c r="S278" s="4"/>
      <c r="T278" s="4"/>
      <c r="U278" s="4"/>
      <c r="V278" s="70"/>
      <c r="W278" s="4"/>
      <c r="X278" s="4"/>
      <c r="Y278" s="4"/>
      <c r="Z278" s="4"/>
      <c r="AA278" s="4"/>
      <c r="AB278" s="110">
        <f>AB268*AC268+AB270*AC270+AB272*AC272+AB274*AC274+AB276*AC276</f>
        <v>5</v>
      </c>
      <c r="AC278" s="111"/>
      <c r="AD278" s="71"/>
      <c r="AE278" s="71"/>
      <c r="AF278" s="71"/>
      <c r="AG278" s="4"/>
      <c r="AH278" s="4"/>
      <c r="AI278" s="4"/>
      <c r="AJ278" s="4"/>
      <c r="AK278" s="4"/>
      <c r="AL278" s="4"/>
      <c r="AM278" s="4"/>
      <c r="AN278" s="4"/>
      <c r="AO278" s="4"/>
      <c r="AP278" s="4"/>
      <c r="AQ278" s="4"/>
    </row>
    <row r="279" spans="1:126" s="5" customFormat="1" ht="30" customHeight="1" x14ac:dyDescent="0.25">
      <c r="A279" s="2"/>
      <c r="B279" s="105" t="s">
        <v>465</v>
      </c>
      <c r="C279" s="27" t="s">
        <v>130</v>
      </c>
      <c r="D279" s="48" t="s">
        <v>466</v>
      </c>
      <c r="E279" s="28" t="s">
        <v>467</v>
      </c>
      <c r="F279" s="22" t="s">
        <v>468</v>
      </c>
      <c r="G279" s="22" t="s">
        <v>469</v>
      </c>
      <c r="H279" s="22"/>
      <c r="I279" s="22"/>
      <c r="J279" s="22"/>
      <c r="K279" s="22"/>
      <c r="L279" s="22"/>
      <c r="M279" s="23" t="s">
        <v>20</v>
      </c>
      <c r="N279" s="25" t="s">
        <v>470</v>
      </c>
      <c r="O279" s="4"/>
      <c r="P279" s="4"/>
      <c r="Q279" s="4"/>
      <c r="R279" s="4"/>
      <c r="S279" s="4"/>
      <c r="T279" s="4"/>
      <c r="U279" s="4"/>
      <c r="V279" s="4"/>
      <c r="W279" s="4"/>
      <c r="X279" s="4"/>
      <c r="Y279" s="4"/>
      <c r="Z279" s="4"/>
      <c r="AA279" s="4"/>
      <c r="AB279" s="120">
        <v>0.2</v>
      </c>
      <c r="AC279" s="119">
        <f>AF280</f>
        <v>5</v>
      </c>
      <c r="AD279" s="98" t="s">
        <v>22</v>
      </c>
      <c r="AE279" s="65" t="s">
        <v>23</v>
      </c>
      <c r="AF279" s="65" t="s">
        <v>24</v>
      </c>
      <c r="AG279" s="4"/>
      <c r="AH279" s="4"/>
      <c r="AI279" s="4"/>
      <c r="AJ279" s="4"/>
      <c r="AK279" s="4"/>
      <c r="AL279" s="4"/>
      <c r="AM279" s="4"/>
      <c r="AN279" s="4"/>
      <c r="AO279" s="4"/>
      <c r="AP279" s="4"/>
      <c r="AQ279" s="4"/>
      <c r="AR279" s="4"/>
      <c r="AS279" s="4"/>
      <c r="AT279" s="4"/>
      <c r="AU279" s="4"/>
      <c r="AV279" s="4"/>
      <c r="AW279" s="4"/>
      <c r="AX279" s="4"/>
      <c r="AY279" s="4"/>
      <c r="AZ279" s="4"/>
      <c r="BA279" s="4"/>
      <c r="BB279" s="4"/>
      <c r="BC279" s="4"/>
      <c r="BD279" s="4"/>
      <c r="BE279" s="4"/>
      <c r="BF279" s="4"/>
      <c r="BG279" s="4"/>
      <c r="BH279" s="4"/>
      <c r="BI279" s="4"/>
      <c r="BJ279" s="4"/>
      <c r="BK279" s="4"/>
      <c r="BL279" s="4"/>
      <c r="BM279" s="4"/>
      <c r="BN279" s="4"/>
      <c r="BO279" s="4"/>
      <c r="BP279" s="4"/>
      <c r="BQ279" s="4"/>
      <c r="BR279" s="4"/>
      <c r="BS279" s="4"/>
      <c r="BT279" s="4"/>
      <c r="BU279" s="4"/>
      <c r="BV279" s="4"/>
      <c r="BW279" s="4"/>
      <c r="BX279" s="4"/>
      <c r="BY279" s="4"/>
      <c r="BZ279" s="4"/>
      <c r="CA279" s="4"/>
      <c r="CB279" s="4"/>
      <c r="CC279" s="4"/>
      <c r="CD279" s="4"/>
      <c r="CE279" s="4"/>
      <c r="CF279" s="4"/>
      <c r="CG279" s="4"/>
      <c r="CH279" s="4"/>
      <c r="CI279" s="4"/>
      <c r="CJ279" s="4"/>
      <c r="CK279" s="4"/>
      <c r="CL279" s="4"/>
      <c r="CM279" s="4"/>
      <c r="CN279" s="4"/>
      <c r="CO279" s="4"/>
      <c r="CP279" s="4"/>
      <c r="CQ279" s="4"/>
      <c r="CR279" s="4"/>
      <c r="CS279" s="4"/>
      <c r="CT279" s="4"/>
      <c r="CU279" s="4"/>
      <c r="CV279" s="4"/>
      <c r="CW279" s="4"/>
      <c r="CX279" s="4"/>
      <c r="CY279" s="4"/>
      <c r="CZ279" s="4"/>
      <c r="DA279" s="4"/>
      <c r="DB279" s="4"/>
      <c r="DC279" s="4"/>
      <c r="DD279" s="4"/>
      <c r="DE279" s="4"/>
      <c r="DF279" s="4"/>
      <c r="DG279" s="4"/>
      <c r="DH279" s="4"/>
      <c r="DI279" s="4"/>
      <c r="DJ279" s="4"/>
      <c r="DK279" s="4"/>
      <c r="DL279" s="4"/>
      <c r="DM279" s="4"/>
      <c r="DN279" s="4"/>
      <c r="DO279" s="4"/>
      <c r="DP279" s="4"/>
      <c r="DQ279" s="4"/>
      <c r="DR279" s="4"/>
      <c r="DS279" s="4"/>
      <c r="DT279" s="4"/>
      <c r="DU279" s="4"/>
      <c r="DV279" s="4"/>
    </row>
    <row r="280" spans="1:126" s="5" customFormat="1" ht="15" x14ac:dyDescent="0.25">
      <c r="A280" s="2"/>
      <c r="B280" s="106"/>
      <c r="C280" s="10"/>
      <c r="D280" s="74"/>
      <c r="E280" s="73"/>
      <c r="F280" s="73"/>
      <c r="G280" s="73"/>
      <c r="H280" s="11"/>
      <c r="I280" s="11"/>
      <c r="J280" s="11"/>
      <c r="K280" s="11"/>
      <c r="L280" s="11"/>
      <c r="M280" s="12"/>
      <c r="N280" s="13"/>
      <c r="O280" s="26" t="b">
        <v>1</v>
      </c>
      <c r="P280" s="26" t="b">
        <v>1</v>
      </c>
      <c r="Q280" s="26" t="b">
        <v>1</v>
      </c>
      <c r="R280" s="26" t="b">
        <v>1</v>
      </c>
      <c r="S280" s="4"/>
      <c r="T280" s="4"/>
      <c r="U280" s="4"/>
      <c r="V280" s="4"/>
      <c r="W280" s="4"/>
      <c r="X280" s="4"/>
      <c r="Y280" s="4"/>
      <c r="Z280" s="4"/>
      <c r="AA280" s="4"/>
      <c r="AB280" s="117"/>
      <c r="AC280" s="115"/>
      <c r="AD280" s="98">
        <f>COUNTIF(O280:P280, "TRUE")</f>
        <v>2</v>
      </c>
      <c r="AE280" s="65">
        <f>COUNTIF(Q280:R280, "TRUE")</f>
        <v>2</v>
      </c>
      <c r="AF280" s="77">
        <f>IF(AD280=2,3,0)+IF(AE280=1,1,IF(AE280&gt;1,2))</f>
        <v>5</v>
      </c>
      <c r="AG280" s="4"/>
      <c r="AH280" s="4"/>
      <c r="AI280" s="4"/>
      <c r="AJ280" s="4"/>
      <c r="AK280" s="4"/>
      <c r="AL280" s="4"/>
      <c r="AM280" s="4"/>
      <c r="AN280" s="4"/>
      <c r="AO280" s="4"/>
      <c r="AP280" s="4"/>
      <c r="AQ280" s="4"/>
    </row>
    <row r="281" spans="1:126" s="5" customFormat="1" ht="30" x14ac:dyDescent="0.25">
      <c r="A281" s="2"/>
      <c r="B281" s="106"/>
      <c r="C281" s="14" t="s">
        <v>471</v>
      </c>
      <c r="D281" s="74" t="s">
        <v>58</v>
      </c>
      <c r="E281" s="11"/>
      <c r="F281" s="11"/>
      <c r="G281" s="11"/>
      <c r="H281" s="11"/>
      <c r="I281" s="11"/>
      <c r="J281" s="11"/>
      <c r="K281" s="11"/>
      <c r="L281" s="11"/>
      <c r="M281" s="12" t="s">
        <v>59</v>
      </c>
      <c r="N281" s="29" t="s">
        <v>472</v>
      </c>
      <c r="O281" s="4"/>
      <c r="P281" s="4"/>
      <c r="Q281" s="4"/>
      <c r="R281" s="4"/>
      <c r="S281" s="4"/>
      <c r="T281" s="4"/>
      <c r="U281" s="4"/>
      <c r="V281" s="4"/>
      <c r="W281" s="64" t="s">
        <v>58</v>
      </c>
      <c r="X281" s="76" t="s">
        <v>3</v>
      </c>
      <c r="Y281" s="4"/>
      <c r="Z281" s="4"/>
      <c r="AA281" s="4"/>
      <c r="AB281" s="117">
        <v>0.2</v>
      </c>
      <c r="AC281" s="115">
        <f>HLOOKUP(D281,W281:X282,2,0)</f>
        <v>5</v>
      </c>
      <c r="AD281" s="71"/>
      <c r="AE281" s="71"/>
      <c r="AF281" s="71"/>
      <c r="AG281" s="4"/>
      <c r="AH281" s="4"/>
      <c r="AI281" s="4"/>
      <c r="AJ281" s="4"/>
      <c r="AK281" s="4"/>
      <c r="AL281" s="4"/>
      <c r="AM281" s="4"/>
      <c r="AN281" s="4"/>
      <c r="AO281" s="4"/>
      <c r="AP281" s="4"/>
      <c r="AQ281" s="4"/>
      <c r="AR281" s="4"/>
      <c r="AS281" s="4"/>
      <c r="AT281" s="4"/>
      <c r="AU281" s="4"/>
      <c r="AV281" s="4"/>
      <c r="AW281" s="4"/>
      <c r="AX281" s="4"/>
      <c r="AY281" s="4"/>
      <c r="AZ281" s="4"/>
      <c r="BA281" s="4"/>
      <c r="BB281" s="4"/>
      <c r="BC281" s="4"/>
      <c r="BD281" s="4"/>
      <c r="BE281" s="4"/>
      <c r="BF281" s="4"/>
      <c r="BG281" s="4"/>
      <c r="BH281" s="4"/>
      <c r="BI281" s="4"/>
      <c r="BJ281" s="4"/>
      <c r="BK281" s="4"/>
      <c r="BL281" s="4"/>
      <c r="BM281" s="4"/>
      <c r="BN281" s="4"/>
      <c r="BO281" s="4"/>
      <c r="BP281" s="4"/>
      <c r="BQ281" s="4"/>
      <c r="BR281" s="4"/>
      <c r="BS281" s="4"/>
      <c r="BT281" s="4"/>
      <c r="BU281" s="4"/>
      <c r="BV281" s="4"/>
      <c r="BW281" s="4"/>
      <c r="BX281" s="4"/>
      <c r="BY281" s="4"/>
      <c r="BZ281" s="4"/>
      <c r="CA281" s="4"/>
      <c r="CB281" s="4"/>
      <c r="CC281" s="4"/>
      <c r="CD281" s="4"/>
      <c r="CE281" s="4"/>
      <c r="CF281" s="4"/>
      <c r="CG281" s="4"/>
      <c r="CH281" s="4"/>
      <c r="CI281" s="4"/>
      <c r="CJ281" s="4"/>
      <c r="CK281" s="4"/>
      <c r="CL281" s="4"/>
      <c r="CM281" s="4"/>
      <c r="CN281" s="4"/>
      <c r="CO281" s="4"/>
      <c r="CP281" s="4"/>
      <c r="CQ281" s="4"/>
      <c r="CR281" s="4"/>
      <c r="CS281" s="4"/>
      <c r="CT281" s="4"/>
      <c r="CU281" s="4"/>
      <c r="CV281" s="4"/>
      <c r="CW281" s="4"/>
      <c r="CX281" s="4"/>
      <c r="CY281" s="4"/>
      <c r="CZ281" s="4"/>
      <c r="DA281" s="4"/>
      <c r="DB281" s="4"/>
      <c r="DC281" s="4"/>
      <c r="DD281" s="4"/>
      <c r="DE281" s="4"/>
      <c r="DF281" s="4"/>
      <c r="DG281" s="4"/>
      <c r="DH281" s="4"/>
      <c r="DI281" s="4"/>
      <c r="DJ281" s="4"/>
      <c r="DK281" s="4"/>
      <c r="DL281" s="4"/>
      <c r="DM281" s="4"/>
      <c r="DN281" s="4"/>
      <c r="DO281" s="4"/>
      <c r="DP281" s="4"/>
      <c r="DQ281" s="4"/>
      <c r="DR281" s="4"/>
      <c r="DS281" s="4"/>
      <c r="DT281" s="4"/>
      <c r="DU281" s="4"/>
      <c r="DV281" s="4"/>
    </row>
    <row r="282" spans="1:126" s="5" customFormat="1" ht="15" x14ac:dyDescent="0.25">
      <c r="A282" s="2"/>
      <c r="B282" s="106"/>
      <c r="C282" s="10"/>
      <c r="D282" s="64"/>
      <c r="E282" s="11"/>
      <c r="F282" s="11"/>
      <c r="G282" s="11"/>
      <c r="H282" s="11"/>
      <c r="I282" s="11"/>
      <c r="J282" s="11"/>
      <c r="K282" s="11"/>
      <c r="L282" s="11"/>
      <c r="M282" s="12"/>
      <c r="N282" s="13"/>
      <c r="O282" s="4"/>
      <c r="P282" s="4"/>
      <c r="Q282" s="4"/>
      <c r="R282" s="4"/>
      <c r="S282" s="4"/>
      <c r="T282" s="4"/>
      <c r="U282" s="4"/>
      <c r="V282" s="4"/>
      <c r="W282" s="64">
        <v>5</v>
      </c>
      <c r="X282" s="76">
        <v>0</v>
      </c>
      <c r="Y282" s="4"/>
      <c r="Z282" s="4"/>
      <c r="AA282" s="4"/>
      <c r="AB282" s="117"/>
      <c r="AC282" s="115"/>
      <c r="AD282" s="71"/>
      <c r="AE282" s="71"/>
      <c r="AF282" s="71"/>
      <c r="AG282" s="4"/>
      <c r="AH282" s="4"/>
      <c r="AI282" s="4"/>
      <c r="AJ282" s="4"/>
      <c r="AK282" s="4"/>
      <c r="AL282" s="4"/>
      <c r="AM282" s="4"/>
      <c r="AN282" s="4"/>
      <c r="AO282" s="4"/>
      <c r="AP282" s="4"/>
      <c r="AQ282" s="4"/>
      <c r="AR282" s="4"/>
      <c r="AS282" s="4"/>
      <c r="AT282" s="4"/>
      <c r="AU282" s="4"/>
      <c r="AV282" s="4"/>
      <c r="AW282" s="4"/>
      <c r="AX282" s="4"/>
      <c r="AY282" s="4"/>
      <c r="AZ282" s="4"/>
      <c r="BA282" s="4"/>
      <c r="BB282" s="4"/>
      <c r="BC282" s="4"/>
      <c r="BD282" s="4"/>
      <c r="BE282" s="4"/>
      <c r="BF282" s="4"/>
      <c r="BG282" s="4"/>
      <c r="BH282" s="4"/>
      <c r="BI282" s="4"/>
      <c r="BJ282" s="4"/>
      <c r="BK282" s="4"/>
      <c r="BL282" s="4"/>
      <c r="BM282" s="4"/>
      <c r="BN282" s="4"/>
      <c r="BO282" s="4"/>
      <c r="BP282" s="4"/>
      <c r="BQ282" s="4"/>
      <c r="BR282" s="4"/>
      <c r="BS282" s="4"/>
      <c r="BT282" s="4"/>
      <c r="BU282" s="4"/>
      <c r="BV282" s="4"/>
      <c r="BW282" s="4"/>
      <c r="BX282" s="4"/>
      <c r="BY282" s="4"/>
      <c r="BZ282" s="4"/>
      <c r="CA282" s="4"/>
      <c r="CB282" s="4"/>
      <c r="CC282" s="4"/>
      <c r="CD282" s="4"/>
      <c r="CE282" s="4"/>
      <c r="CF282" s="4"/>
      <c r="CG282" s="4"/>
      <c r="CH282" s="4"/>
      <c r="CI282" s="4"/>
      <c r="CJ282" s="4"/>
      <c r="CK282" s="4"/>
      <c r="CL282" s="4"/>
      <c r="CM282" s="4"/>
      <c r="CN282" s="4"/>
      <c r="CO282" s="4"/>
      <c r="CP282" s="4"/>
      <c r="CQ282" s="4"/>
      <c r="CR282" s="4"/>
      <c r="CS282" s="4"/>
      <c r="CT282" s="4"/>
      <c r="CU282" s="4"/>
      <c r="CV282" s="4"/>
      <c r="CW282" s="4"/>
      <c r="CX282" s="4"/>
      <c r="CY282" s="4"/>
      <c r="CZ282" s="4"/>
      <c r="DA282" s="4"/>
      <c r="DB282" s="4"/>
      <c r="DC282" s="4"/>
      <c r="DD282" s="4"/>
      <c r="DE282" s="4"/>
      <c r="DF282" s="4"/>
      <c r="DG282" s="4"/>
      <c r="DH282" s="4"/>
      <c r="DI282" s="4"/>
      <c r="DJ282" s="4"/>
      <c r="DK282" s="4"/>
      <c r="DL282" s="4"/>
      <c r="DM282" s="4"/>
      <c r="DN282" s="4"/>
      <c r="DO282" s="4"/>
      <c r="DP282" s="4"/>
      <c r="DQ282" s="4"/>
      <c r="DR282" s="4"/>
      <c r="DS282" s="4"/>
      <c r="DT282" s="4"/>
      <c r="DU282" s="4"/>
      <c r="DV282" s="4"/>
    </row>
    <row r="283" spans="1:126" s="5" customFormat="1" ht="45" x14ac:dyDescent="0.25">
      <c r="A283" s="2"/>
      <c r="B283" s="106"/>
      <c r="C283" s="10" t="s">
        <v>473</v>
      </c>
      <c r="D283" s="74" t="s">
        <v>58</v>
      </c>
      <c r="E283" s="11"/>
      <c r="F283" s="11"/>
      <c r="G283" s="11"/>
      <c r="H283" s="11"/>
      <c r="I283" s="11"/>
      <c r="J283" s="11"/>
      <c r="K283" s="11"/>
      <c r="L283" s="11"/>
      <c r="M283" s="12" t="s">
        <v>38</v>
      </c>
      <c r="N283" s="13" t="s">
        <v>474</v>
      </c>
      <c r="O283" s="4"/>
      <c r="P283" s="4"/>
      <c r="Q283" s="4"/>
      <c r="R283" s="4"/>
      <c r="S283" s="4"/>
      <c r="T283" s="4"/>
      <c r="U283" s="4"/>
      <c r="V283" s="4"/>
      <c r="W283" s="64" t="s">
        <v>58</v>
      </c>
      <c r="X283" s="76" t="s">
        <v>3</v>
      </c>
      <c r="Y283" s="4"/>
      <c r="Z283" s="4"/>
      <c r="AA283" s="4"/>
      <c r="AB283" s="117">
        <v>0.2</v>
      </c>
      <c r="AC283" s="115">
        <f>HLOOKUP(D283,W283:X284,2,0)</f>
        <v>5</v>
      </c>
      <c r="AD283" s="71"/>
      <c r="AE283" s="71"/>
      <c r="AF283" s="71"/>
      <c r="AG283" s="4"/>
      <c r="AH283" s="4"/>
      <c r="AI283" s="4"/>
      <c r="AJ283" s="4"/>
      <c r="AK283" s="4"/>
      <c r="AL283" s="4"/>
      <c r="AM283" s="4"/>
      <c r="AN283" s="4"/>
      <c r="AO283" s="4"/>
      <c r="AP283" s="4"/>
      <c r="AQ283" s="4"/>
      <c r="AR283" s="4"/>
      <c r="AS283" s="4"/>
      <c r="AT283" s="4"/>
      <c r="AU283" s="4"/>
      <c r="AV283" s="4"/>
      <c r="AW283" s="4"/>
      <c r="AX283" s="4"/>
      <c r="AY283" s="4"/>
      <c r="AZ283" s="4"/>
      <c r="BA283" s="4"/>
      <c r="BB283" s="4"/>
      <c r="BC283" s="4"/>
      <c r="BD283" s="4"/>
      <c r="BE283" s="4"/>
      <c r="BF283" s="4"/>
      <c r="BG283" s="4"/>
      <c r="BH283" s="4"/>
      <c r="BI283" s="4"/>
      <c r="BJ283" s="4"/>
      <c r="BK283" s="4"/>
      <c r="BL283" s="4"/>
      <c r="BM283" s="4"/>
      <c r="BN283" s="4"/>
      <c r="BO283" s="4"/>
      <c r="BP283" s="4"/>
      <c r="BQ283" s="4"/>
      <c r="BR283" s="4"/>
      <c r="BS283" s="4"/>
      <c r="BT283" s="4"/>
      <c r="BU283" s="4"/>
      <c r="BV283" s="4"/>
      <c r="BW283" s="4"/>
      <c r="BX283" s="4"/>
      <c r="BY283" s="4"/>
      <c r="BZ283" s="4"/>
      <c r="CA283" s="4"/>
      <c r="CB283" s="4"/>
      <c r="CC283" s="4"/>
      <c r="CD283" s="4"/>
      <c r="CE283" s="4"/>
      <c r="CF283" s="4"/>
      <c r="CG283" s="4"/>
      <c r="CH283" s="4"/>
      <c r="CI283" s="4"/>
      <c r="CJ283" s="4"/>
      <c r="CK283" s="4"/>
      <c r="CL283" s="4"/>
      <c r="CM283" s="4"/>
      <c r="CN283" s="4"/>
      <c r="CO283" s="4"/>
      <c r="CP283" s="4"/>
      <c r="CQ283" s="4"/>
      <c r="CR283" s="4"/>
      <c r="CS283" s="4"/>
      <c r="CT283" s="4"/>
      <c r="CU283" s="4"/>
      <c r="CV283" s="4"/>
      <c r="CW283" s="4"/>
      <c r="CX283" s="4"/>
      <c r="CY283" s="4"/>
      <c r="CZ283" s="4"/>
      <c r="DA283" s="4"/>
      <c r="DB283" s="4"/>
      <c r="DC283" s="4"/>
      <c r="DD283" s="4"/>
      <c r="DE283" s="4"/>
      <c r="DF283" s="4"/>
      <c r="DG283" s="4"/>
      <c r="DH283" s="4"/>
      <c r="DI283" s="4"/>
      <c r="DJ283" s="4"/>
      <c r="DK283" s="4"/>
      <c r="DL283" s="4"/>
      <c r="DM283" s="4"/>
      <c r="DN283" s="4"/>
      <c r="DO283" s="4"/>
      <c r="DP283" s="4"/>
      <c r="DQ283" s="4"/>
      <c r="DR283" s="4"/>
      <c r="DS283" s="4"/>
      <c r="DT283" s="4"/>
      <c r="DU283" s="4"/>
      <c r="DV283" s="4"/>
    </row>
    <row r="284" spans="1:126" s="5" customFormat="1" ht="15" x14ac:dyDescent="0.25">
      <c r="A284" s="2"/>
      <c r="B284" s="106"/>
      <c r="C284" s="10"/>
      <c r="D284" s="64"/>
      <c r="E284" s="11"/>
      <c r="F284" s="11"/>
      <c r="G284" s="11"/>
      <c r="H284" s="11"/>
      <c r="I284" s="11"/>
      <c r="J284" s="11"/>
      <c r="K284" s="11"/>
      <c r="L284" s="11"/>
      <c r="M284" s="12"/>
      <c r="N284" s="13"/>
      <c r="O284" s="4"/>
      <c r="P284" s="4"/>
      <c r="Q284" s="4"/>
      <c r="R284" s="4"/>
      <c r="S284" s="4"/>
      <c r="T284" s="4"/>
      <c r="U284" s="4"/>
      <c r="V284" s="4"/>
      <c r="W284" s="64">
        <v>5</v>
      </c>
      <c r="X284" s="76">
        <v>0</v>
      </c>
      <c r="Y284" s="4"/>
      <c r="Z284" s="4"/>
      <c r="AA284" s="4"/>
      <c r="AB284" s="117"/>
      <c r="AC284" s="115"/>
      <c r="AD284" s="71"/>
      <c r="AE284" s="71"/>
      <c r="AF284" s="71"/>
      <c r="AG284" s="4"/>
      <c r="AH284" s="4"/>
      <c r="AI284" s="4"/>
      <c r="AJ284" s="4"/>
      <c r="AK284" s="4"/>
      <c r="AL284" s="4"/>
      <c r="AM284" s="4"/>
      <c r="AN284" s="4"/>
      <c r="AO284" s="4"/>
      <c r="AP284" s="4"/>
      <c r="AQ284" s="4"/>
      <c r="AR284" s="4"/>
      <c r="AS284" s="4"/>
      <c r="AT284" s="4"/>
      <c r="AU284" s="4"/>
      <c r="AV284" s="4"/>
      <c r="AW284" s="4"/>
      <c r="AX284" s="4"/>
      <c r="AY284" s="4"/>
      <c r="AZ284" s="4"/>
      <c r="BA284" s="4"/>
      <c r="BB284" s="4"/>
      <c r="BC284" s="4"/>
      <c r="BD284" s="4"/>
      <c r="BE284" s="4"/>
      <c r="BF284" s="4"/>
      <c r="BG284" s="4"/>
      <c r="BH284" s="4"/>
      <c r="BI284" s="4"/>
      <c r="BJ284" s="4"/>
      <c r="BK284" s="4"/>
      <c r="BL284" s="4"/>
      <c r="BM284" s="4"/>
      <c r="BN284" s="4"/>
      <c r="BO284" s="4"/>
      <c r="BP284" s="4"/>
      <c r="BQ284" s="4"/>
      <c r="BR284" s="4"/>
      <c r="BS284" s="4"/>
      <c r="BT284" s="4"/>
      <c r="BU284" s="4"/>
      <c r="BV284" s="4"/>
      <c r="BW284" s="4"/>
      <c r="BX284" s="4"/>
      <c r="BY284" s="4"/>
      <c r="BZ284" s="4"/>
      <c r="CA284" s="4"/>
      <c r="CB284" s="4"/>
      <c r="CC284" s="4"/>
      <c r="CD284" s="4"/>
      <c r="CE284" s="4"/>
      <c r="CF284" s="4"/>
      <c r="CG284" s="4"/>
      <c r="CH284" s="4"/>
      <c r="CI284" s="4"/>
      <c r="CJ284" s="4"/>
      <c r="CK284" s="4"/>
      <c r="CL284" s="4"/>
      <c r="CM284" s="4"/>
      <c r="CN284" s="4"/>
      <c r="CO284" s="4"/>
      <c r="CP284" s="4"/>
      <c r="CQ284" s="4"/>
      <c r="CR284" s="4"/>
      <c r="CS284" s="4"/>
      <c r="CT284" s="4"/>
      <c r="CU284" s="4"/>
      <c r="CV284" s="4"/>
      <c r="CW284" s="4"/>
      <c r="CX284" s="4"/>
      <c r="CY284" s="4"/>
      <c r="CZ284" s="4"/>
      <c r="DA284" s="4"/>
      <c r="DB284" s="4"/>
      <c r="DC284" s="4"/>
      <c r="DD284" s="4"/>
      <c r="DE284" s="4"/>
      <c r="DF284" s="4"/>
      <c r="DG284" s="4"/>
      <c r="DH284" s="4"/>
      <c r="DI284" s="4"/>
      <c r="DJ284" s="4"/>
      <c r="DK284" s="4"/>
      <c r="DL284" s="4"/>
      <c r="DM284" s="4"/>
      <c r="DN284" s="4"/>
      <c r="DO284" s="4"/>
      <c r="DP284" s="4"/>
      <c r="DQ284" s="4"/>
      <c r="DR284" s="4"/>
      <c r="DS284" s="4"/>
      <c r="DT284" s="4"/>
      <c r="DU284" s="4"/>
      <c r="DV284" s="4"/>
    </row>
    <row r="285" spans="1:126" s="5" customFormat="1" ht="30" x14ac:dyDescent="0.25">
      <c r="A285" s="2"/>
      <c r="B285" s="106"/>
      <c r="C285" s="10" t="s">
        <v>475</v>
      </c>
      <c r="D285" s="74" t="s">
        <v>319</v>
      </c>
      <c r="E285" s="11"/>
      <c r="F285" s="11"/>
      <c r="G285" s="11"/>
      <c r="H285" s="11"/>
      <c r="I285" s="11"/>
      <c r="J285" s="11"/>
      <c r="K285" s="11"/>
      <c r="L285" s="11"/>
      <c r="M285" s="11" t="s">
        <v>161</v>
      </c>
      <c r="N285" s="13" t="s">
        <v>476</v>
      </c>
      <c r="O285" s="4"/>
      <c r="P285" s="4"/>
      <c r="Q285" s="4"/>
      <c r="R285" s="4"/>
      <c r="S285" s="4"/>
      <c r="T285" s="4"/>
      <c r="U285" s="4"/>
      <c r="V285" s="4"/>
      <c r="W285" s="64" t="s">
        <v>224</v>
      </c>
      <c r="X285" s="11" t="s">
        <v>319</v>
      </c>
      <c r="Y285" s="11" t="s">
        <v>337</v>
      </c>
      <c r="Z285" s="4"/>
      <c r="AA285" s="4"/>
      <c r="AB285" s="117">
        <v>0.2</v>
      </c>
      <c r="AC285" s="115">
        <f>HLOOKUP(D285,W285:Y286,2,0)</f>
        <v>5</v>
      </c>
      <c r="AD285" s="71"/>
      <c r="AE285" s="71"/>
      <c r="AF285" s="71"/>
      <c r="AG285" s="4"/>
      <c r="AH285" s="4"/>
      <c r="AI285" s="4"/>
      <c r="AJ285" s="4"/>
      <c r="AK285" s="4"/>
      <c r="AL285" s="4"/>
      <c r="AM285" s="4"/>
      <c r="AN285" s="4"/>
      <c r="AO285" s="4"/>
      <c r="AP285" s="4"/>
      <c r="AQ285" s="4"/>
      <c r="AR285" s="4"/>
      <c r="AS285" s="4"/>
      <c r="AT285" s="4"/>
      <c r="AU285" s="4"/>
      <c r="AV285" s="4"/>
      <c r="AW285" s="4"/>
      <c r="AX285" s="4"/>
      <c r="AY285" s="4"/>
      <c r="AZ285" s="4"/>
      <c r="BA285" s="4"/>
      <c r="BB285" s="4"/>
      <c r="BC285" s="4"/>
      <c r="BD285" s="4"/>
      <c r="BE285" s="4"/>
      <c r="BF285" s="4"/>
      <c r="BG285" s="4"/>
      <c r="BH285" s="4"/>
      <c r="BI285" s="4"/>
      <c r="BJ285" s="4"/>
      <c r="BK285" s="4"/>
      <c r="BL285" s="4"/>
      <c r="BM285" s="4"/>
      <c r="BN285" s="4"/>
      <c r="BO285" s="4"/>
      <c r="BP285" s="4"/>
      <c r="BQ285" s="4"/>
      <c r="BR285" s="4"/>
      <c r="BS285" s="4"/>
      <c r="BT285" s="4"/>
      <c r="BU285" s="4"/>
      <c r="BV285" s="4"/>
      <c r="BW285" s="4"/>
      <c r="BX285" s="4"/>
      <c r="BY285" s="4"/>
      <c r="BZ285" s="4"/>
      <c r="CA285" s="4"/>
      <c r="CB285" s="4"/>
      <c r="CC285" s="4"/>
      <c r="CD285" s="4"/>
      <c r="CE285" s="4"/>
      <c r="CF285" s="4"/>
      <c r="CG285" s="4"/>
      <c r="CH285" s="4"/>
      <c r="CI285" s="4"/>
      <c r="CJ285" s="4"/>
      <c r="CK285" s="4"/>
      <c r="CL285" s="4"/>
      <c r="CM285" s="4"/>
      <c r="CN285" s="4"/>
      <c r="CO285" s="4"/>
      <c r="CP285" s="4"/>
      <c r="CQ285" s="4"/>
      <c r="CR285" s="4"/>
      <c r="CS285" s="4"/>
      <c r="CT285" s="4"/>
      <c r="CU285" s="4"/>
      <c r="CV285" s="4"/>
      <c r="CW285" s="4"/>
      <c r="CX285" s="4"/>
      <c r="CY285" s="4"/>
      <c r="CZ285" s="4"/>
      <c r="DA285" s="4"/>
      <c r="DB285" s="4"/>
      <c r="DC285" s="4"/>
      <c r="DD285" s="4"/>
      <c r="DE285" s="4"/>
      <c r="DF285" s="4"/>
      <c r="DG285" s="4"/>
      <c r="DH285" s="4"/>
      <c r="DI285" s="4"/>
      <c r="DJ285" s="4"/>
      <c r="DK285" s="4"/>
      <c r="DL285" s="4"/>
      <c r="DM285" s="4"/>
      <c r="DN285" s="4"/>
      <c r="DO285" s="4"/>
      <c r="DP285" s="4"/>
      <c r="DQ285" s="4"/>
      <c r="DR285" s="4"/>
      <c r="DS285" s="4"/>
      <c r="DT285" s="4"/>
      <c r="DU285" s="4"/>
      <c r="DV285" s="4"/>
    </row>
    <row r="286" spans="1:126" s="5" customFormat="1" ht="15" x14ac:dyDescent="0.25">
      <c r="A286" s="2"/>
      <c r="B286" s="106"/>
      <c r="C286" s="16"/>
      <c r="D286" s="64"/>
      <c r="E286" s="11"/>
      <c r="F286" s="11"/>
      <c r="G286" s="11"/>
      <c r="H286" s="11"/>
      <c r="I286" s="11"/>
      <c r="J286" s="11"/>
      <c r="K286" s="11"/>
      <c r="L286" s="11"/>
      <c r="M286" s="12"/>
      <c r="N286" s="13"/>
      <c r="O286" s="4"/>
      <c r="P286" s="4"/>
      <c r="Q286" s="4"/>
      <c r="R286" s="4"/>
      <c r="S286" s="4"/>
      <c r="T286" s="4"/>
      <c r="U286" s="4"/>
      <c r="V286" s="4"/>
      <c r="W286" s="64">
        <v>0</v>
      </c>
      <c r="X286" s="11">
        <v>5</v>
      </c>
      <c r="Y286" s="11">
        <v>3</v>
      </c>
      <c r="Z286" s="4"/>
      <c r="AA286" s="4"/>
      <c r="AB286" s="117"/>
      <c r="AC286" s="115"/>
      <c r="AD286" s="71"/>
      <c r="AE286" s="71"/>
      <c r="AF286" s="71"/>
      <c r="AG286" s="4"/>
      <c r="AH286" s="4"/>
      <c r="AI286" s="4"/>
      <c r="AJ286" s="4"/>
      <c r="AK286" s="4"/>
      <c r="AL286" s="4"/>
      <c r="AM286" s="4"/>
      <c r="AN286" s="4"/>
      <c r="AO286" s="4"/>
      <c r="AP286" s="4"/>
      <c r="AQ286" s="4"/>
      <c r="AR286" s="4"/>
      <c r="AS286" s="4"/>
      <c r="AT286" s="4"/>
      <c r="AU286" s="4"/>
      <c r="AV286" s="4"/>
      <c r="AW286" s="4"/>
      <c r="AX286" s="4"/>
      <c r="AY286" s="4"/>
      <c r="AZ286" s="4"/>
      <c r="BA286" s="4"/>
      <c r="BB286" s="4"/>
      <c r="BC286" s="4"/>
      <c r="BD286" s="4"/>
      <c r="BE286" s="4"/>
      <c r="BF286" s="4"/>
      <c r="BG286" s="4"/>
      <c r="BH286" s="4"/>
      <c r="BI286" s="4"/>
      <c r="BJ286" s="4"/>
      <c r="BK286" s="4"/>
      <c r="BL286" s="4"/>
      <c r="BM286" s="4"/>
      <c r="BN286" s="4"/>
      <c r="BO286" s="4"/>
      <c r="BP286" s="4"/>
      <c r="BQ286" s="4"/>
      <c r="BR286" s="4"/>
      <c r="BS286" s="4"/>
      <c r="BT286" s="4"/>
      <c r="BU286" s="4"/>
      <c r="BV286" s="4"/>
      <c r="BW286" s="4"/>
      <c r="BX286" s="4"/>
      <c r="BY286" s="4"/>
      <c r="BZ286" s="4"/>
      <c r="CA286" s="4"/>
      <c r="CB286" s="4"/>
      <c r="CC286" s="4"/>
      <c r="CD286" s="4"/>
      <c r="CE286" s="4"/>
      <c r="CF286" s="4"/>
      <c r="CG286" s="4"/>
      <c r="CH286" s="4"/>
      <c r="CI286" s="4"/>
      <c r="CJ286" s="4"/>
      <c r="CK286" s="4"/>
      <c r="CL286" s="4"/>
      <c r="CM286" s="4"/>
      <c r="CN286" s="4"/>
      <c r="CO286" s="4"/>
      <c r="CP286" s="4"/>
      <c r="CQ286" s="4"/>
      <c r="CR286" s="4"/>
      <c r="CS286" s="4"/>
      <c r="CT286" s="4"/>
      <c r="CU286" s="4"/>
      <c r="CV286" s="4"/>
      <c r="CW286" s="4"/>
      <c r="CX286" s="4"/>
      <c r="CY286" s="4"/>
      <c r="CZ286" s="4"/>
      <c r="DA286" s="4"/>
      <c r="DB286" s="4"/>
      <c r="DC286" s="4"/>
      <c r="DD286" s="4"/>
      <c r="DE286" s="4"/>
      <c r="DF286" s="4"/>
      <c r="DG286" s="4"/>
      <c r="DH286" s="4"/>
      <c r="DI286" s="4"/>
      <c r="DJ286" s="4"/>
      <c r="DK286" s="4"/>
      <c r="DL286" s="4"/>
      <c r="DM286" s="4"/>
      <c r="DN286" s="4"/>
      <c r="DO286" s="4"/>
      <c r="DP286" s="4"/>
      <c r="DQ286" s="4"/>
      <c r="DR286" s="4"/>
      <c r="DS286" s="4"/>
      <c r="DT286" s="4"/>
      <c r="DU286" s="4"/>
      <c r="DV286" s="4"/>
    </row>
    <row r="287" spans="1:126" s="5" customFormat="1" ht="30" x14ac:dyDescent="0.25">
      <c r="A287" s="2"/>
      <c r="B287" s="106"/>
      <c r="C287" s="14" t="s">
        <v>248</v>
      </c>
      <c r="D287" s="74" t="s">
        <v>58</v>
      </c>
      <c r="E287" s="11"/>
      <c r="F287" s="11"/>
      <c r="G287" s="11"/>
      <c r="H287" s="11"/>
      <c r="I287" s="11"/>
      <c r="J287" s="11"/>
      <c r="K287" s="11"/>
      <c r="L287" s="11"/>
      <c r="M287" s="12" t="s">
        <v>45</v>
      </c>
      <c r="N287" s="13" t="s">
        <v>46</v>
      </c>
      <c r="O287" s="4"/>
      <c r="P287" s="4"/>
      <c r="Q287" s="4"/>
      <c r="R287" s="4"/>
      <c r="S287" s="4"/>
      <c r="T287" s="4"/>
      <c r="U287" s="4"/>
      <c r="V287" s="4"/>
      <c r="W287" s="64" t="s">
        <v>58</v>
      </c>
      <c r="X287" s="76" t="s">
        <v>3</v>
      </c>
      <c r="Y287" s="4"/>
      <c r="Z287" s="4"/>
      <c r="AA287" s="4"/>
      <c r="AB287" s="117">
        <v>0.2</v>
      </c>
      <c r="AC287" s="115">
        <f>HLOOKUP(D287,W287:X288,2,0)</f>
        <v>5</v>
      </c>
      <c r="AD287" s="71"/>
      <c r="AE287" s="71"/>
      <c r="AF287" s="71"/>
      <c r="AG287" s="4"/>
      <c r="AH287" s="4"/>
      <c r="AI287" s="4"/>
      <c r="AJ287" s="4"/>
      <c r="AK287" s="4"/>
      <c r="AL287" s="4"/>
      <c r="AM287" s="4"/>
      <c r="AN287" s="4"/>
      <c r="AO287" s="4"/>
      <c r="AP287" s="4"/>
      <c r="AQ287" s="4"/>
      <c r="AR287" s="4"/>
      <c r="AS287" s="4"/>
      <c r="AT287" s="4"/>
      <c r="AU287" s="4"/>
      <c r="AV287" s="4"/>
      <c r="AW287" s="4"/>
      <c r="AX287" s="4"/>
      <c r="AY287" s="4"/>
      <c r="AZ287" s="4"/>
      <c r="BA287" s="4"/>
      <c r="BB287" s="4"/>
      <c r="BC287" s="4"/>
      <c r="BD287" s="4"/>
      <c r="BE287" s="4"/>
      <c r="BF287" s="4"/>
      <c r="BG287" s="4"/>
      <c r="BH287" s="4"/>
      <c r="BI287" s="4"/>
      <c r="BJ287" s="4"/>
      <c r="BK287" s="4"/>
      <c r="BL287" s="4"/>
      <c r="BM287" s="4"/>
      <c r="BN287" s="4"/>
      <c r="BO287" s="4"/>
      <c r="BP287" s="4"/>
      <c r="BQ287" s="4"/>
      <c r="BR287" s="4"/>
      <c r="BS287" s="4"/>
      <c r="BT287" s="4"/>
      <c r="BU287" s="4"/>
      <c r="BV287" s="4"/>
      <c r="BW287" s="4"/>
      <c r="BX287" s="4"/>
      <c r="BY287" s="4"/>
      <c r="BZ287" s="4"/>
      <c r="CA287" s="4"/>
      <c r="CB287" s="4"/>
      <c r="CC287" s="4"/>
      <c r="CD287" s="4"/>
      <c r="CE287" s="4"/>
      <c r="CF287" s="4"/>
      <c r="CG287" s="4"/>
      <c r="CH287" s="4"/>
      <c r="CI287" s="4"/>
      <c r="CJ287" s="4"/>
      <c r="CK287" s="4"/>
      <c r="CL287" s="4"/>
      <c r="CM287" s="4"/>
      <c r="CN287" s="4"/>
      <c r="CO287" s="4"/>
      <c r="CP287" s="4"/>
      <c r="CQ287" s="4"/>
      <c r="CR287" s="4"/>
      <c r="CS287" s="4"/>
      <c r="CT287" s="4"/>
      <c r="CU287" s="4"/>
      <c r="CV287" s="4"/>
      <c r="CW287" s="4"/>
      <c r="CX287" s="4"/>
      <c r="CY287" s="4"/>
      <c r="CZ287" s="4"/>
      <c r="DA287" s="4"/>
      <c r="DB287" s="4"/>
      <c r="DC287" s="4"/>
      <c r="DD287" s="4"/>
      <c r="DE287" s="4"/>
      <c r="DF287" s="4"/>
      <c r="DG287" s="4"/>
      <c r="DH287" s="4"/>
      <c r="DI287" s="4"/>
      <c r="DJ287" s="4"/>
      <c r="DK287" s="4"/>
      <c r="DL287" s="4"/>
      <c r="DM287" s="4"/>
      <c r="DN287" s="4"/>
      <c r="DO287" s="4"/>
      <c r="DP287" s="4"/>
      <c r="DQ287" s="4"/>
      <c r="DR287" s="4"/>
      <c r="DS287" s="4"/>
      <c r="DT287" s="4"/>
      <c r="DU287" s="4"/>
      <c r="DV287" s="4"/>
    </row>
    <row r="288" spans="1:126" s="5" customFormat="1" ht="15.75" thickBot="1" x14ac:dyDescent="0.3">
      <c r="A288" s="2"/>
      <c r="B288" s="106"/>
      <c r="C288" s="17"/>
      <c r="D288" s="66"/>
      <c r="E288" s="18"/>
      <c r="F288" s="18"/>
      <c r="G288" s="18"/>
      <c r="H288" s="18"/>
      <c r="I288" s="18"/>
      <c r="J288" s="18"/>
      <c r="K288" s="18"/>
      <c r="L288" s="18"/>
      <c r="M288" s="19"/>
      <c r="N288" s="20"/>
      <c r="O288" s="4"/>
      <c r="P288" s="4"/>
      <c r="Q288" s="4"/>
      <c r="R288" s="4"/>
      <c r="S288" s="4"/>
      <c r="T288" s="4"/>
      <c r="U288" s="4"/>
      <c r="V288" s="4"/>
      <c r="W288" s="64">
        <v>5</v>
      </c>
      <c r="X288" s="76">
        <v>0</v>
      </c>
      <c r="Y288" s="4"/>
      <c r="Z288" s="4"/>
      <c r="AA288" s="4"/>
      <c r="AB288" s="118"/>
      <c r="AC288" s="116"/>
      <c r="AD288" s="71"/>
      <c r="AE288" s="71"/>
      <c r="AF288" s="71"/>
      <c r="AG288" s="4"/>
      <c r="AH288" s="4"/>
      <c r="AI288" s="4"/>
      <c r="AJ288" s="4"/>
      <c r="AK288" s="4"/>
      <c r="AL288" s="4"/>
      <c r="AM288" s="4"/>
      <c r="AN288" s="4"/>
      <c r="AO288" s="4"/>
      <c r="AP288" s="4"/>
      <c r="AQ288" s="4"/>
      <c r="AR288" s="4"/>
      <c r="AS288" s="4"/>
      <c r="AT288" s="4"/>
      <c r="AU288" s="4"/>
      <c r="AV288" s="4"/>
      <c r="AW288" s="4"/>
      <c r="AX288" s="4"/>
      <c r="AY288" s="4"/>
      <c r="AZ288" s="4"/>
      <c r="BA288" s="4"/>
      <c r="BB288" s="4"/>
      <c r="BC288" s="4"/>
      <c r="BD288" s="4"/>
      <c r="BE288" s="4"/>
      <c r="BF288" s="4"/>
      <c r="BG288" s="4"/>
      <c r="BH288" s="4"/>
      <c r="BI288" s="4"/>
      <c r="BJ288" s="4"/>
      <c r="BK288" s="4"/>
      <c r="BL288" s="4"/>
      <c r="BM288" s="4"/>
      <c r="BN288" s="4"/>
      <c r="BO288" s="4"/>
      <c r="BP288" s="4"/>
      <c r="BQ288" s="4"/>
      <c r="BR288" s="4"/>
      <c r="BS288" s="4"/>
      <c r="BT288" s="4"/>
      <c r="BU288" s="4"/>
      <c r="BV288" s="4"/>
      <c r="BW288" s="4"/>
      <c r="BX288" s="4"/>
      <c r="BY288" s="4"/>
      <c r="BZ288" s="4"/>
      <c r="CA288" s="4"/>
      <c r="CB288" s="4"/>
      <c r="CC288" s="4"/>
      <c r="CD288" s="4"/>
      <c r="CE288" s="4"/>
      <c r="CF288" s="4"/>
      <c r="CG288" s="4"/>
      <c r="CH288" s="4"/>
      <c r="CI288" s="4"/>
      <c r="CJ288" s="4"/>
      <c r="CK288" s="4"/>
      <c r="CL288" s="4"/>
      <c r="CM288" s="4"/>
      <c r="CN288" s="4"/>
      <c r="CO288" s="4"/>
      <c r="CP288" s="4"/>
      <c r="CQ288" s="4"/>
      <c r="CR288" s="4"/>
      <c r="CS288" s="4"/>
      <c r="CT288" s="4"/>
      <c r="CU288" s="4"/>
      <c r="CV288" s="4"/>
      <c r="CW288" s="4"/>
      <c r="CX288" s="4"/>
      <c r="CY288" s="4"/>
      <c r="CZ288" s="4"/>
      <c r="DA288" s="4"/>
      <c r="DB288" s="4"/>
      <c r="DC288" s="4"/>
      <c r="DD288" s="4"/>
      <c r="DE288" s="4"/>
      <c r="DF288" s="4"/>
      <c r="DG288" s="4"/>
      <c r="DH288" s="4"/>
      <c r="DI288" s="4"/>
      <c r="DJ288" s="4"/>
      <c r="DK288" s="4"/>
      <c r="DL288" s="4"/>
      <c r="DM288" s="4"/>
      <c r="DN288" s="4"/>
      <c r="DO288" s="4"/>
      <c r="DP288" s="4"/>
      <c r="DQ288" s="4"/>
      <c r="DR288" s="4"/>
      <c r="DS288" s="4"/>
      <c r="DT288" s="4"/>
      <c r="DU288" s="4"/>
      <c r="DV288" s="4"/>
    </row>
    <row r="289" spans="1:43" s="5" customFormat="1" ht="26.25" x14ac:dyDescent="0.25">
      <c r="A289" s="2"/>
      <c r="B289" s="107"/>
      <c r="C289" s="108" t="s">
        <v>48</v>
      </c>
      <c r="D289" s="109"/>
      <c r="E289" s="109"/>
      <c r="F289" s="109"/>
      <c r="G289" s="109"/>
      <c r="H289" s="109"/>
      <c r="I289" s="109"/>
      <c r="J289" s="109"/>
      <c r="K289" s="109"/>
      <c r="L289" s="109"/>
      <c r="M289" s="109"/>
      <c r="N289" s="109"/>
      <c r="O289" s="4"/>
      <c r="P289" s="4"/>
      <c r="Q289" s="4"/>
      <c r="R289" s="4"/>
      <c r="S289" s="4"/>
      <c r="T289" s="4"/>
      <c r="U289" s="4"/>
      <c r="V289" s="70"/>
      <c r="W289" s="4"/>
      <c r="X289" s="4"/>
      <c r="Y289" s="4"/>
      <c r="Z289" s="4"/>
      <c r="AA289" s="4"/>
      <c r="AB289" s="110">
        <f>AB279*AC279+AB281*AC281+AB283*AC283+AB285*AC285+AB287*AC287</f>
        <v>5</v>
      </c>
      <c r="AC289" s="111"/>
      <c r="AD289" s="71"/>
      <c r="AE289" s="71"/>
      <c r="AF289" s="71"/>
      <c r="AG289" s="4"/>
      <c r="AH289" s="4"/>
      <c r="AI289" s="4"/>
      <c r="AJ289" s="4"/>
      <c r="AK289" s="4"/>
      <c r="AL289" s="4"/>
      <c r="AM289" s="4"/>
      <c r="AN289" s="4"/>
      <c r="AO289" s="4"/>
      <c r="AP289" s="4"/>
      <c r="AQ289" s="4"/>
    </row>
    <row r="290" spans="1:43" ht="60" x14ac:dyDescent="0.25">
      <c r="B290" s="112" t="s">
        <v>477</v>
      </c>
      <c r="C290" s="21" t="s">
        <v>130</v>
      </c>
      <c r="D290" s="48" t="s">
        <v>401</v>
      </c>
      <c r="E290" s="28" t="s">
        <v>478</v>
      </c>
      <c r="F290" s="34" t="s">
        <v>479</v>
      </c>
      <c r="G290" s="28" t="s">
        <v>480</v>
      </c>
      <c r="H290" s="22"/>
      <c r="I290" s="22"/>
      <c r="J290" s="44"/>
      <c r="K290" s="22"/>
      <c r="L290" s="23"/>
      <c r="M290" s="38" t="s">
        <v>20</v>
      </c>
      <c r="N290" s="25" t="s">
        <v>409</v>
      </c>
      <c r="AB290" s="120">
        <v>0.2</v>
      </c>
      <c r="AC290" s="119">
        <f>AF291</f>
        <v>0</v>
      </c>
    </row>
    <row r="291" spans="1:43" ht="15" x14ac:dyDescent="0.25">
      <c r="B291" s="113"/>
      <c r="C291" s="10"/>
      <c r="D291" s="74"/>
      <c r="E291" s="73"/>
      <c r="F291" s="73"/>
      <c r="G291" s="73"/>
      <c r="H291" s="73"/>
      <c r="I291" s="73"/>
      <c r="J291" s="73"/>
      <c r="K291" s="73"/>
      <c r="L291" s="11"/>
      <c r="M291" s="12"/>
      <c r="N291" s="13"/>
      <c r="AB291" s="117"/>
      <c r="AC291" s="115"/>
    </row>
    <row r="292" spans="1:43" ht="93" customHeight="1" x14ac:dyDescent="0.2">
      <c r="B292" s="113"/>
      <c r="C292" s="10" t="s">
        <v>395</v>
      </c>
      <c r="D292" s="74" t="s">
        <v>58</v>
      </c>
      <c r="E292" s="11"/>
      <c r="F292" s="11"/>
      <c r="G292" s="35"/>
      <c r="H292" s="11"/>
      <c r="I292" s="11"/>
      <c r="J292" s="11"/>
      <c r="K292" s="11"/>
      <c r="L292" s="11"/>
      <c r="M292" s="33" t="s">
        <v>32</v>
      </c>
      <c r="N292" s="37" t="s">
        <v>481</v>
      </c>
      <c r="AB292" s="117">
        <v>0.2</v>
      </c>
      <c r="AC292" s="119">
        <f t="shared" ref="AC292" si="0">AF293</f>
        <v>0</v>
      </c>
    </row>
    <row r="293" spans="1:43" ht="15" x14ac:dyDescent="0.25">
      <c r="B293" s="113"/>
      <c r="C293" s="10"/>
      <c r="D293" s="64"/>
      <c r="E293" s="11"/>
      <c r="F293" s="11"/>
      <c r="G293" s="11"/>
      <c r="H293" s="11"/>
      <c r="I293" s="11"/>
      <c r="J293" s="11"/>
      <c r="K293" s="11"/>
      <c r="L293" s="11"/>
      <c r="M293" s="12"/>
      <c r="N293" s="13"/>
      <c r="AB293" s="117"/>
      <c r="AC293" s="115"/>
    </row>
    <row r="294" spans="1:43" ht="60" x14ac:dyDescent="0.25">
      <c r="B294" s="113"/>
      <c r="C294" s="10" t="s">
        <v>482</v>
      </c>
      <c r="D294" s="74" t="s">
        <v>58</v>
      </c>
      <c r="E294" s="11"/>
      <c r="F294" s="11"/>
      <c r="G294" s="11"/>
      <c r="H294" s="11"/>
      <c r="I294" s="11"/>
      <c r="J294" s="11"/>
      <c r="K294" s="11"/>
      <c r="L294" s="11"/>
      <c r="M294" s="12" t="s">
        <v>38</v>
      </c>
      <c r="N294" s="13" t="s">
        <v>483</v>
      </c>
      <c r="AB294" s="117">
        <v>0.2</v>
      </c>
      <c r="AC294" s="119">
        <f t="shared" ref="AC294" si="1">AF295</f>
        <v>0</v>
      </c>
    </row>
    <row r="295" spans="1:43" ht="15" x14ac:dyDescent="0.25">
      <c r="B295" s="113"/>
      <c r="C295" s="10"/>
      <c r="D295" s="64"/>
      <c r="E295" s="11"/>
      <c r="F295" s="11"/>
      <c r="G295" s="11"/>
      <c r="H295" s="11"/>
      <c r="I295" s="11"/>
      <c r="J295" s="11"/>
      <c r="K295" s="11"/>
      <c r="L295" s="11"/>
      <c r="M295" s="12"/>
      <c r="N295" s="13"/>
      <c r="AB295" s="117"/>
      <c r="AC295" s="115"/>
    </row>
    <row r="296" spans="1:43" ht="45" x14ac:dyDescent="0.25">
      <c r="B296" s="113"/>
      <c r="C296" s="14" t="s">
        <v>484</v>
      </c>
      <c r="D296" s="74" t="s">
        <v>58</v>
      </c>
      <c r="E296" s="11"/>
      <c r="F296" s="11"/>
      <c r="G296" s="11"/>
      <c r="H296" s="11"/>
      <c r="I296" s="11"/>
      <c r="J296" s="11"/>
      <c r="K296" s="11"/>
      <c r="L296" s="11"/>
      <c r="M296" s="36" t="s">
        <v>59</v>
      </c>
      <c r="N296" s="29" t="s">
        <v>485</v>
      </c>
      <c r="AB296" s="117">
        <v>0.2</v>
      </c>
      <c r="AC296" s="119">
        <f t="shared" ref="AC296:AC298" si="2">AF297</f>
        <v>0</v>
      </c>
    </row>
    <row r="297" spans="1:43" ht="15" x14ac:dyDescent="0.25">
      <c r="B297" s="113"/>
      <c r="C297" s="10"/>
      <c r="D297" s="64"/>
      <c r="E297" s="11"/>
      <c r="F297" s="11"/>
      <c r="G297" s="11"/>
      <c r="H297" s="11"/>
      <c r="I297" s="11"/>
      <c r="J297" s="11"/>
      <c r="K297" s="11"/>
      <c r="L297" s="11"/>
      <c r="M297" s="12"/>
      <c r="N297" s="13"/>
      <c r="AB297" s="117"/>
      <c r="AC297" s="115"/>
    </row>
    <row r="298" spans="1:43" ht="30" x14ac:dyDescent="0.25">
      <c r="B298" s="113"/>
      <c r="C298" s="14" t="s">
        <v>399</v>
      </c>
      <c r="D298" s="74" t="s">
        <v>58</v>
      </c>
      <c r="E298" s="11"/>
      <c r="F298" s="11"/>
      <c r="G298" s="11"/>
      <c r="H298" s="11"/>
      <c r="I298" s="11"/>
      <c r="J298" s="11"/>
      <c r="K298" s="11"/>
      <c r="L298" s="11"/>
      <c r="M298" s="12" t="s">
        <v>45</v>
      </c>
      <c r="N298" s="13" t="s">
        <v>46</v>
      </c>
      <c r="AB298" s="117">
        <v>0.2</v>
      </c>
      <c r="AC298" s="119">
        <f t="shared" si="2"/>
        <v>0</v>
      </c>
    </row>
    <row r="299" spans="1:43" ht="15" x14ac:dyDescent="0.25">
      <c r="B299" s="113"/>
      <c r="C299" s="17"/>
      <c r="D299" s="64"/>
      <c r="E299" s="11"/>
      <c r="F299" s="18"/>
      <c r="G299" s="18"/>
      <c r="H299" s="18"/>
      <c r="I299" s="18"/>
      <c r="J299" s="18"/>
      <c r="K299" s="18"/>
      <c r="L299" s="18"/>
      <c r="M299" s="19"/>
      <c r="N299" s="20"/>
      <c r="AB299" s="118"/>
      <c r="AC299" s="115"/>
    </row>
    <row r="300" spans="1:43" ht="26.25" x14ac:dyDescent="0.25">
      <c r="B300" s="114"/>
      <c r="C300" s="108" t="s">
        <v>48</v>
      </c>
      <c r="D300" s="109"/>
      <c r="E300" s="109"/>
      <c r="F300" s="109"/>
      <c r="G300" s="109"/>
      <c r="H300" s="109"/>
      <c r="I300" s="109"/>
      <c r="J300" s="109"/>
      <c r="K300" s="109"/>
      <c r="L300" s="109"/>
      <c r="M300" s="109"/>
      <c r="N300" s="109"/>
      <c r="AB300" s="110">
        <f>AB290*AC290+AB292*AC292+AB294*AC294+AB296*AC296+AB298*AC298</f>
        <v>0</v>
      </c>
      <c r="AC300" s="111"/>
    </row>
    <row r="301" spans="1:43" ht="18" x14ac:dyDescent="0.25">
      <c r="C301" s="39"/>
      <c r="D301" s="69"/>
      <c r="E301" s="39"/>
      <c r="F301" s="39"/>
      <c r="G301" s="39"/>
      <c r="H301" s="39"/>
      <c r="I301" s="39"/>
      <c r="J301" s="39"/>
      <c r="K301" s="39"/>
      <c r="L301" s="39"/>
      <c r="M301" s="39"/>
      <c r="N301" s="39"/>
    </row>
    <row r="302" spans="1:43" ht="18" x14ac:dyDescent="0.25">
      <c r="C302" s="39"/>
      <c r="D302" s="69"/>
      <c r="E302" s="39"/>
      <c r="F302" s="39"/>
      <c r="G302" s="39"/>
      <c r="H302" s="39"/>
      <c r="I302" s="39"/>
      <c r="J302" s="39"/>
      <c r="K302" s="39"/>
      <c r="L302" s="39"/>
      <c r="M302" s="39"/>
      <c r="N302" s="39"/>
    </row>
    <row r="303" spans="1:43" ht="18" x14ac:dyDescent="0.25">
      <c r="C303" s="39"/>
      <c r="D303" s="69"/>
      <c r="E303" s="39"/>
      <c r="F303" s="39"/>
      <c r="G303" s="39"/>
      <c r="H303" s="39"/>
      <c r="I303" s="39"/>
      <c r="J303" s="39"/>
      <c r="K303" s="39"/>
      <c r="L303" s="39"/>
      <c r="M303" s="39"/>
      <c r="N303" s="39"/>
    </row>
    <row r="304" spans="1:43" ht="18" x14ac:dyDescent="0.25">
      <c r="C304" s="39"/>
      <c r="D304" s="69"/>
      <c r="E304" s="39"/>
      <c r="F304" s="39"/>
      <c r="G304" s="39"/>
      <c r="H304" s="39"/>
      <c r="I304" s="39"/>
      <c r="J304" s="39"/>
      <c r="K304" s="39"/>
      <c r="L304" s="39"/>
      <c r="M304" s="39"/>
      <c r="N304" s="39"/>
    </row>
    <row r="305" spans="3:14" ht="18" x14ac:dyDescent="0.25">
      <c r="C305" s="39"/>
      <c r="D305" s="69"/>
      <c r="E305" s="39"/>
      <c r="F305" s="39"/>
      <c r="G305" s="39"/>
      <c r="H305" s="39"/>
      <c r="I305" s="39"/>
      <c r="J305" s="39"/>
      <c r="K305" s="39"/>
      <c r="L305" s="39"/>
      <c r="M305" s="39"/>
      <c r="N305" s="39"/>
    </row>
    <row r="306" spans="3:14" ht="18" x14ac:dyDescent="0.25">
      <c r="C306" s="39"/>
      <c r="D306" s="69"/>
      <c r="E306" s="39"/>
      <c r="F306" s="39"/>
      <c r="G306" s="39"/>
      <c r="H306" s="39"/>
      <c r="I306" s="39"/>
      <c r="J306" s="39"/>
      <c r="K306" s="39"/>
      <c r="L306" s="39"/>
      <c r="M306" s="39"/>
      <c r="N306" s="39"/>
    </row>
    <row r="307" spans="3:14" ht="18" x14ac:dyDescent="0.25">
      <c r="C307" s="39"/>
      <c r="D307" s="69"/>
      <c r="E307" s="39"/>
      <c r="F307" s="39"/>
      <c r="G307" s="39"/>
      <c r="H307" s="39"/>
      <c r="I307" s="39"/>
      <c r="J307" s="39"/>
      <c r="K307" s="39"/>
      <c r="L307" s="39"/>
      <c r="M307" s="39"/>
      <c r="N307" s="39"/>
    </row>
    <row r="308" spans="3:14" ht="18" x14ac:dyDescent="0.25">
      <c r="C308" s="39"/>
      <c r="D308" s="69"/>
      <c r="E308" s="39"/>
      <c r="F308" s="39"/>
      <c r="G308" s="39"/>
      <c r="H308" s="39"/>
      <c r="I308" s="39"/>
      <c r="J308" s="39"/>
      <c r="K308" s="39"/>
      <c r="L308" s="39"/>
      <c r="M308" s="39"/>
      <c r="N308" s="39"/>
    </row>
    <row r="309" spans="3:14" ht="18" x14ac:dyDescent="0.25">
      <c r="C309" s="39"/>
      <c r="D309" s="69"/>
      <c r="E309" s="39"/>
      <c r="F309" s="39"/>
      <c r="G309" s="39"/>
      <c r="H309" s="39"/>
      <c r="I309" s="39"/>
      <c r="J309" s="39"/>
      <c r="K309" s="39"/>
      <c r="L309" s="39"/>
      <c r="M309" s="39"/>
      <c r="N309" s="39"/>
    </row>
    <row r="310" spans="3:14" ht="18" x14ac:dyDescent="0.25">
      <c r="C310" s="39"/>
      <c r="D310" s="69"/>
      <c r="E310" s="39"/>
      <c r="F310" s="39"/>
      <c r="G310" s="39"/>
      <c r="H310" s="39"/>
      <c r="I310" s="39"/>
      <c r="J310" s="39"/>
      <c r="K310" s="39"/>
      <c r="L310" s="39"/>
      <c r="M310" s="39"/>
      <c r="N310" s="39"/>
    </row>
    <row r="311" spans="3:14" ht="18" x14ac:dyDescent="0.25">
      <c r="C311" s="39"/>
      <c r="D311" s="69"/>
      <c r="E311" s="39"/>
      <c r="F311" s="39"/>
      <c r="G311" s="39"/>
      <c r="H311" s="39"/>
      <c r="I311" s="39"/>
      <c r="J311" s="39"/>
      <c r="K311" s="39"/>
      <c r="L311" s="39"/>
      <c r="M311" s="39"/>
      <c r="N311" s="39"/>
    </row>
    <row r="312" spans="3:14" ht="18" x14ac:dyDescent="0.25">
      <c r="C312" s="39"/>
      <c r="D312" s="69"/>
      <c r="E312" s="39"/>
      <c r="F312" s="39"/>
      <c r="G312" s="39"/>
      <c r="H312" s="39"/>
      <c r="I312" s="39"/>
      <c r="J312" s="39"/>
      <c r="K312" s="39"/>
      <c r="L312" s="39"/>
      <c r="M312" s="39"/>
      <c r="N312" s="39"/>
    </row>
    <row r="313" spans="3:14" ht="18" x14ac:dyDescent="0.25">
      <c r="C313" s="39"/>
      <c r="D313" s="69"/>
      <c r="E313" s="39"/>
      <c r="F313" s="39"/>
      <c r="G313" s="39"/>
      <c r="H313" s="39"/>
      <c r="I313" s="39"/>
      <c r="J313" s="39"/>
      <c r="K313" s="39"/>
      <c r="L313" s="39"/>
      <c r="M313" s="39"/>
      <c r="N313" s="39"/>
    </row>
    <row r="314" spans="3:14" ht="18" x14ac:dyDescent="0.25">
      <c r="C314" s="39"/>
      <c r="D314" s="69"/>
      <c r="E314" s="39"/>
      <c r="F314" s="39"/>
      <c r="G314" s="39"/>
      <c r="H314" s="39"/>
      <c r="I314" s="39"/>
      <c r="J314" s="39"/>
      <c r="K314" s="39"/>
      <c r="L314" s="39"/>
      <c r="M314" s="39"/>
      <c r="N314" s="39"/>
    </row>
    <row r="315" spans="3:14" ht="18" x14ac:dyDescent="0.25">
      <c r="C315" s="39"/>
      <c r="D315" s="69"/>
      <c r="E315" s="39"/>
      <c r="F315" s="39"/>
      <c r="G315" s="39"/>
      <c r="H315" s="39"/>
      <c r="I315" s="39"/>
      <c r="J315" s="39"/>
      <c r="K315" s="39"/>
      <c r="L315" s="39"/>
      <c r="M315" s="39"/>
      <c r="N315" s="39"/>
    </row>
    <row r="316" spans="3:14" ht="18" x14ac:dyDescent="0.25">
      <c r="C316" s="39"/>
      <c r="D316" s="69"/>
      <c r="E316" s="39"/>
      <c r="F316" s="39"/>
      <c r="G316" s="39"/>
      <c r="H316" s="39"/>
      <c r="I316" s="39"/>
      <c r="J316" s="39"/>
      <c r="K316" s="39"/>
      <c r="L316" s="39"/>
      <c r="M316" s="39"/>
      <c r="N316" s="39"/>
    </row>
    <row r="317" spans="3:14" ht="18" x14ac:dyDescent="0.25">
      <c r="C317" s="39"/>
      <c r="D317" s="69"/>
      <c r="E317" s="39"/>
      <c r="F317" s="39"/>
      <c r="G317" s="39"/>
      <c r="H317" s="39"/>
      <c r="I317" s="39"/>
      <c r="J317" s="39"/>
      <c r="K317" s="39"/>
      <c r="L317" s="39"/>
      <c r="M317" s="39"/>
      <c r="N317" s="39"/>
    </row>
    <row r="318" spans="3:14" ht="18" x14ac:dyDescent="0.25">
      <c r="C318" s="39"/>
      <c r="D318" s="69"/>
      <c r="E318" s="39"/>
      <c r="F318" s="39"/>
      <c r="G318" s="39"/>
      <c r="H318" s="39"/>
      <c r="I318" s="39"/>
      <c r="J318" s="39"/>
      <c r="K318" s="39"/>
      <c r="L318" s="39"/>
      <c r="M318" s="39"/>
      <c r="N318" s="39"/>
    </row>
    <row r="319" spans="3:14" ht="18" x14ac:dyDescent="0.25">
      <c r="C319" s="39"/>
      <c r="D319" s="69"/>
      <c r="E319" s="39"/>
      <c r="F319" s="39"/>
      <c r="G319" s="39"/>
      <c r="H319" s="39"/>
      <c r="I319" s="39"/>
      <c r="J319" s="39"/>
      <c r="K319" s="39"/>
      <c r="L319" s="39"/>
      <c r="M319" s="39"/>
      <c r="N319" s="39"/>
    </row>
    <row r="320" spans="3:14" ht="18" x14ac:dyDescent="0.25">
      <c r="C320" s="39"/>
      <c r="D320" s="69"/>
      <c r="E320" s="39"/>
      <c r="F320" s="39"/>
      <c r="G320" s="39"/>
      <c r="H320" s="39"/>
      <c r="I320" s="39"/>
      <c r="J320" s="39"/>
      <c r="K320" s="39"/>
      <c r="L320" s="39"/>
      <c r="M320" s="39"/>
      <c r="N320" s="39"/>
    </row>
    <row r="321" spans="3:14" ht="18" x14ac:dyDescent="0.25">
      <c r="C321" s="39"/>
      <c r="D321" s="69"/>
      <c r="E321" s="39"/>
      <c r="F321" s="39"/>
      <c r="G321" s="39"/>
      <c r="H321" s="39"/>
      <c r="I321" s="39"/>
      <c r="J321" s="39"/>
      <c r="K321" s="39"/>
      <c r="L321" s="39"/>
      <c r="M321" s="39"/>
      <c r="N321" s="39"/>
    </row>
    <row r="322" spans="3:14" ht="18" x14ac:dyDescent="0.25">
      <c r="C322" s="39"/>
      <c r="D322" s="69"/>
      <c r="E322" s="39"/>
      <c r="F322" s="39"/>
      <c r="G322" s="39"/>
      <c r="H322" s="39"/>
      <c r="I322" s="39"/>
      <c r="J322" s="39"/>
      <c r="K322" s="39"/>
      <c r="L322" s="39"/>
      <c r="M322" s="39"/>
      <c r="N322" s="39"/>
    </row>
    <row r="323" spans="3:14" ht="18" x14ac:dyDescent="0.25">
      <c r="C323" s="39"/>
      <c r="D323" s="69"/>
      <c r="E323" s="39"/>
      <c r="F323" s="39"/>
      <c r="G323" s="39"/>
      <c r="H323" s="39"/>
      <c r="I323" s="39"/>
      <c r="J323" s="39"/>
      <c r="K323" s="39"/>
      <c r="L323" s="39"/>
      <c r="M323" s="39"/>
      <c r="N323" s="39"/>
    </row>
    <row r="324" spans="3:14" ht="18" x14ac:dyDescent="0.25">
      <c r="C324" s="39"/>
      <c r="D324" s="69"/>
      <c r="E324" s="39"/>
      <c r="F324" s="39"/>
      <c r="G324" s="39"/>
      <c r="H324" s="39"/>
      <c r="I324" s="39"/>
      <c r="J324" s="39"/>
      <c r="K324" s="39"/>
      <c r="L324" s="39"/>
      <c r="M324" s="39"/>
      <c r="N324" s="39"/>
    </row>
    <row r="325" spans="3:14" ht="18" x14ac:dyDescent="0.25">
      <c r="C325" s="39"/>
      <c r="D325" s="69"/>
      <c r="E325" s="39"/>
      <c r="F325" s="39"/>
      <c r="G325" s="39"/>
      <c r="H325" s="39"/>
      <c r="I325" s="39"/>
      <c r="J325" s="39"/>
      <c r="K325" s="39"/>
      <c r="L325" s="39"/>
      <c r="M325" s="39"/>
      <c r="N325" s="39"/>
    </row>
    <row r="326" spans="3:14" ht="18" x14ac:dyDescent="0.25">
      <c r="C326" s="39"/>
      <c r="D326" s="69"/>
      <c r="E326" s="39"/>
      <c r="F326" s="39"/>
      <c r="G326" s="39"/>
      <c r="H326" s="39"/>
      <c r="I326" s="39"/>
      <c r="J326" s="39"/>
      <c r="K326" s="39"/>
      <c r="L326" s="39"/>
      <c r="M326" s="39"/>
      <c r="N326" s="39"/>
    </row>
    <row r="327" spans="3:14" ht="18" x14ac:dyDescent="0.25">
      <c r="C327" s="39"/>
      <c r="D327" s="69"/>
      <c r="E327" s="39"/>
      <c r="F327" s="39"/>
      <c r="G327" s="39"/>
      <c r="H327" s="39"/>
      <c r="I327" s="39"/>
      <c r="J327" s="39"/>
      <c r="K327" s="39"/>
      <c r="L327" s="39"/>
      <c r="M327" s="39"/>
      <c r="N327" s="39"/>
    </row>
    <row r="328" spans="3:14" ht="18" x14ac:dyDescent="0.25">
      <c r="C328" s="39"/>
      <c r="D328" s="69"/>
      <c r="E328" s="39"/>
      <c r="F328" s="39"/>
      <c r="G328" s="39"/>
      <c r="H328" s="39"/>
      <c r="I328" s="39"/>
      <c r="J328" s="39"/>
      <c r="K328" s="39"/>
      <c r="L328" s="39"/>
      <c r="M328" s="39"/>
      <c r="N328" s="39"/>
    </row>
    <row r="329" spans="3:14" ht="18" x14ac:dyDescent="0.25">
      <c r="C329" s="39"/>
      <c r="D329" s="69"/>
      <c r="E329" s="39"/>
      <c r="F329" s="39"/>
      <c r="G329" s="39"/>
      <c r="H329" s="39"/>
      <c r="I329" s="39"/>
      <c r="J329" s="39"/>
      <c r="K329" s="39"/>
      <c r="L329" s="39"/>
      <c r="M329" s="39"/>
      <c r="N329" s="39"/>
    </row>
    <row r="330" spans="3:14" ht="18" x14ac:dyDescent="0.25">
      <c r="C330" s="39"/>
      <c r="D330" s="69"/>
      <c r="E330" s="39"/>
      <c r="F330" s="39"/>
      <c r="G330" s="39"/>
      <c r="H330" s="39"/>
      <c r="I330" s="39"/>
      <c r="J330" s="39"/>
      <c r="K330" s="39"/>
      <c r="L330" s="39"/>
      <c r="M330" s="39"/>
      <c r="N330" s="39"/>
    </row>
    <row r="331" spans="3:14" ht="18" x14ac:dyDescent="0.25">
      <c r="C331" s="39"/>
      <c r="D331" s="69"/>
      <c r="E331" s="39"/>
      <c r="F331" s="39"/>
      <c r="G331" s="39"/>
      <c r="H331" s="39"/>
      <c r="I331" s="39"/>
      <c r="J331" s="39"/>
      <c r="K331" s="39"/>
      <c r="L331" s="39"/>
      <c r="M331" s="39"/>
      <c r="N331" s="39"/>
    </row>
    <row r="332" spans="3:14" ht="18" x14ac:dyDescent="0.25">
      <c r="C332" s="39"/>
      <c r="D332" s="69"/>
      <c r="E332" s="39"/>
      <c r="F332" s="39"/>
      <c r="G332" s="39"/>
      <c r="H332" s="39"/>
      <c r="I332" s="39"/>
      <c r="J332" s="39"/>
      <c r="K332" s="39"/>
      <c r="L332" s="39"/>
      <c r="M332" s="39"/>
      <c r="N332" s="39"/>
    </row>
    <row r="333" spans="3:14" ht="18" x14ac:dyDescent="0.25">
      <c r="C333" s="39"/>
      <c r="D333" s="69"/>
      <c r="E333" s="39"/>
      <c r="F333" s="39"/>
      <c r="G333" s="39"/>
      <c r="H333" s="39"/>
      <c r="I333" s="39"/>
      <c r="J333" s="39"/>
      <c r="K333" s="39"/>
      <c r="L333" s="39"/>
      <c r="M333" s="39"/>
      <c r="N333" s="39"/>
    </row>
    <row r="334" spans="3:14" ht="18" x14ac:dyDescent="0.25">
      <c r="C334" s="39"/>
      <c r="D334" s="69"/>
      <c r="E334" s="39"/>
      <c r="F334" s="39"/>
      <c r="G334" s="39"/>
      <c r="H334" s="39"/>
      <c r="I334" s="39"/>
      <c r="J334" s="39"/>
      <c r="K334" s="39"/>
      <c r="L334" s="39"/>
      <c r="M334" s="39"/>
      <c r="N334" s="39"/>
    </row>
    <row r="335" spans="3:14" ht="18" x14ac:dyDescent="0.25">
      <c r="C335" s="39"/>
      <c r="D335" s="69"/>
      <c r="E335" s="39"/>
      <c r="F335" s="39"/>
      <c r="G335" s="39"/>
      <c r="H335" s="39"/>
      <c r="I335" s="39"/>
      <c r="J335" s="39"/>
      <c r="K335" s="39"/>
      <c r="L335" s="39"/>
      <c r="M335" s="39"/>
      <c r="N335" s="39"/>
    </row>
    <row r="336" spans="3:14" ht="18" x14ac:dyDescent="0.25">
      <c r="C336" s="39"/>
      <c r="D336" s="69"/>
      <c r="E336" s="39"/>
      <c r="F336" s="39"/>
      <c r="G336" s="39"/>
      <c r="H336" s="39"/>
      <c r="I336" s="39"/>
      <c r="J336" s="39"/>
      <c r="K336" s="39"/>
      <c r="L336" s="39"/>
      <c r="M336" s="39"/>
      <c r="N336" s="39"/>
    </row>
    <row r="337" spans="3:14" ht="18" x14ac:dyDescent="0.25">
      <c r="C337" s="39"/>
      <c r="D337" s="69"/>
      <c r="E337" s="39"/>
      <c r="F337" s="39"/>
      <c r="G337" s="39"/>
      <c r="H337" s="39"/>
      <c r="I337" s="39"/>
      <c r="J337" s="39"/>
      <c r="K337" s="39"/>
      <c r="L337" s="39"/>
      <c r="M337" s="39"/>
      <c r="N337" s="39"/>
    </row>
    <row r="338" spans="3:14" ht="18" x14ac:dyDescent="0.25">
      <c r="C338" s="39"/>
      <c r="D338" s="69"/>
      <c r="E338" s="39"/>
      <c r="F338" s="39"/>
      <c r="G338" s="39"/>
      <c r="H338" s="39"/>
      <c r="I338" s="39"/>
      <c r="J338" s="39"/>
      <c r="K338" s="39"/>
      <c r="L338" s="39"/>
      <c r="M338" s="39"/>
      <c r="N338" s="39"/>
    </row>
    <row r="339" spans="3:14" ht="18" x14ac:dyDescent="0.25">
      <c r="C339" s="39"/>
      <c r="D339" s="69"/>
      <c r="E339" s="39"/>
      <c r="F339" s="39"/>
      <c r="G339" s="39"/>
      <c r="H339" s="39"/>
      <c r="I339" s="39"/>
      <c r="J339" s="39"/>
      <c r="K339" s="39"/>
      <c r="L339" s="39"/>
      <c r="M339" s="39"/>
      <c r="N339" s="39"/>
    </row>
    <row r="340" spans="3:14" ht="18" x14ac:dyDescent="0.25">
      <c r="C340" s="39"/>
      <c r="D340" s="69"/>
      <c r="E340" s="39"/>
      <c r="F340" s="39"/>
      <c r="G340" s="39"/>
      <c r="H340" s="39"/>
      <c r="I340" s="39"/>
      <c r="J340" s="39"/>
      <c r="K340" s="39"/>
      <c r="L340" s="39"/>
      <c r="M340" s="39"/>
      <c r="N340" s="39"/>
    </row>
    <row r="341" spans="3:14" ht="18" x14ac:dyDescent="0.25">
      <c r="C341" s="39"/>
      <c r="D341" s="69"/>
      <c r="E341" s="39"/>
      <c r="F341" s="39"/>
      <c r="G341" s="39"/>
      <c r="H341" s="39"/>
      <c r="I341" s="39"/>
      <c r="J341" s="39"/>
      <c r="K341" s="39"/>
      <c r="L341" s="39"/>
      <c r="M341" s="39"/>
      <c r="N341" s="39"/>
    </row>
    <row r="342" spans="3:14" ht="18" x14ac:dyDescent="0.25">
      <c r="C342" s="39"/>
      <c r="D342" s="69"/>
      <c r="E342" s="39"/>
      <c r="F342" s="39"/>
      <c r="G342" s="39"/>
      <c r="H342" s="39"/>
      <c r="I342" s="39"/>
      <c r="J342" s="39"/>
      <c r="K342" s="39"/>
      <c r="L342" s="39"/>
      <c r="M342" s="39"/>
      <c r="N342" s="39"/>
    </row>
    <row r="343" spans="3:14" ht="18" x14ac:dyDescent="0.25">
      <c r="C343" s="39"/>
      <c r="D343" s="69"/>
      <c r="E343" s="39"/>
      <c r="F343" s="39"/>
      <c r="G343" s="39"/>
      <c r="H343" s="39"/>
      <c r="I343" s="39"/>
      <c r="J343" s="39"/>
      <c r="K343" s="39"/>
      <c r="L343" s="39"/>
      <c r="M343" s="39"/>
      <c r="N343" s="39"/>
    </row>
    <row r="344" spans="3:14" ht="18" x14ac:dyDescent="0.25">
      <c r="C344" s="39"/>
      <c r="D344" s="69"/>
      <c r="E344" s="39"/>
      <c r="F344" s="39"/>
      <c r="G344" s="39"/>
      <c r="H344" s="39"/>
      <c r="I344" s="39"/>
      <c r="J344" s="39"/>
      <c r="K344" s="39"/>
      <c r="L344" s="39"/>
      <c r="M344" s="39"/>
      <c r="N344" s="39"/>
    </row>
    <row r="345" spans="3:14" ht="18" x14ac:dyDescent="0.25">
      <c r="C345" s="39"/>
      <c r="D345" s="69"/>
      <c r="E345" s="39"/>
      <c r="F345" s="39"/>
      <c r="G345" s="39"/>
      <c r="H345" s="39"/>
      <c r="I345" s="39"/>
      <c r="J345" s="39"/>
      <c r="K345" s="39"/>
      <c r="L345" s="39"/>
      <c r="M345" s="39"/>
      <c r="N345" s="39"/>
    </row>
    <row r="346" spans="3:14" ht="18" x14ac:dyDescent="0.25">
      <c r="C346" s="39"/>
      <c r="D346" s="69"/>
      <c r="E346" s="39"/>
      <c r="F346" s="39"/>
      <c r="G346" s="39"/>
      <c r="H346" s="39"/>
      <c r="I346" s="39"/>
      <c r="J346" s="39"/>
      <c r="K346" s="39"/>
      <c r="L346" s="39"/>
      <c r="M346" s="39"/>
      <c r="N346" s="39"/>
    </row>
    <row r="347" spans="3:14" ht="18" x14ac:dyDescent="0.25">
      <c r="C347" s="39"/>
      <c r="D347" s="69"/>
      <c r="E347" s="39"/>
      <c r="F347" s="39"/>
      <c r="G347" s="39"/>
      <c r="H347" s="39"/>
      <c r="I347" s="39"/>
      <c r="J347" s="39"/>
      <c r="K347" s="39"/>
      <c r="L347" s="39"/>
      <c r="M347" s="39"/>
      <c r="N347" s="39"/>
    </row>
    <row r="348" spans="3:14" ht="18" x14ac:dyDescent="0.25">
      <c r="C348" s="39"/>
      <c r="D348" s="69"/>
      <c r="E348" s="39"/>
      <c r="F348" s="39"/>
      <c r="G348" s="39"/>
      <c r="H348" s="39"/>
      <c r="I348" s="39"/>
      <c r="J348" s="39"/>
      <c r="K348" s="39"/>
      <c r="L348" s="39"/>
      <c r="M348" s="39"/>
      <c r="N348" s="39"/>
    </row>
    <row r="349" spans="3:14" ht="18" x14ac:dyDescent="0.25">
      <c r="C349" s="39"/>
      <c r="D349" s="69"/>
      <c r="E349" s="39"/>
      <c r="F349" s="39"/>
      <c r="G349" s="39"/>
      <c r="H349" s="39"/>
      <c r="I349" s="39"/>
      <c r="J349" s="39"/>
      <c r="K349" s="39"/>
      <c r="L349" s="39"/>
      <c r="M349" s="39"/>
      <c r="N349" s="39"/>
    </row>
    <row r="350" spans="3:14" ht="18" x14ac:dyDescent="0.25">
      <c r="C350" s="39"/>
      <c r="D350" s="69"/>
      <c r="E350" s="39"/>
      <c r="F350" s="39"/>
      <c r="G350" s="39"/>
      <c r="H350" s="39"/>
      <c r="I350" s="39"/>
      <c r="J350" s="39"/>
      <c r="K350" s="39"/>
      <c r="L350" s="39"/>
      <c r="M350" s="39"/>
      <c r="N350" s="39"/>
    </row>
    <row r="351" spans="3:14" ht="18" x14ac:dyDescent="0.25">
      <c r="C351" s="39"/>
      <c r="D351" s="69"/>
      <c r="E351" s="39"/>
      <c r="F351" s="39"/>
      <c r="G351" s="39"/>
      <c r="H351" s="39"/>
      <c r="I351" s="39"/>
      <c r="J351" s="39"/>
      <c r="K351" s="39"/>
      <c r="L351" s="39"/>
      <c r="M351" s="39"/>
      <c r="N351" s="39"/>
    </row>
    <row r="352" spans="3:14" ht="18" x14ac:dyDescent="0.25">
      <c r="C352" s="39"/>
      <c r="D352" s="69"/>
      <c r="E352" s="39"/>
      <c r="F352" s="39"/>
      <c r="G352" s="39"/>
      <c r="H352" s="39"/>
      <c r="I352" s="39"/>
      <c r="J352" s="39"/>
      <c r="K352" s="39"/>
      <c r="L352" s="39"/>
      <c r="M352" s="39"/>
      <c r="N352" s="39"/>
    </row>
    <row r="353" spans="3:14" ht="18" x14ac:dyDescent="0.25">
      <c r="C353" s="39"/>
      <c r="D353" s="69"/>
      <c r="E353" s="39"/>
      <c r="F353" s="39"/>
      <c r="G353" s="39"/>
      <c r="H353" s="39"/>
      <c r="I353" s="39"/>
      <c r="J353" s="39"/>
      <c r="K353" s="39"/>
      <c r="L353" s="39"/>
      <c r="M353" s="39"/>
      <c r="N353" s="39"/>
    </row>
    <row r="354" spans="3:14" ht="18" x14ac:dyDescent="0.25">
      <c r="C354" s="39"/>
      <c r="D354" s="69"/>
      <c r="E354" s="39"/>
      <c r="F354" s="39"/>
      <c r="G354" s="39"/>
      <c r="H354" s="39"/>
      <c r="I354" s="39"/>
      <c r="J354" s="39"/>
      <c r="K354" s="39"/>
      <c r="L354" s="39"/>
      <c r="M354" s="39"/>
      <c r="N354" s="39"/>
    </row>
    <row r="355" spans="3:14" ht="18" x14ac:dyDescent="0.25">
      <c r="C355" s="39"/>
      <c r="D355" s="69"/>
      <c r="E355" s="39"/>
      <c r="F355" s="39"/>
      <c r="G355" s="39"/>
      <c r="H355" s="39"/>
      <c r="I355" s="39"/>
      <c r="J355" s="39"/>
      <c r="K355" s="39"/>
      <c r="L355" s="39"/>
      <c r="M355" s="39"/>
      <c r="N355" s="39"/>
    </row>
    <row r="356" spans="3:14" ht="18" x14ac:dyDescent="0.25">
      <c r="C356" s="39"/>
      <c r="D356" s="69"/>
      <c r="E356" s="39"/>
      <c r="F356" s="39"/>
      <c r="G356" s="39"/>
      <c r="H356" s="39"/>
      <c r="I356" s="39"/>
      <c r="J356" s="39"/>
      <c r="K356" s="39"/>
      <c r="L356" s="39"/>
      <c r="M356" s="39"/>
      <c r="N356" s="39"/>
    </row>
    <row r="357" spans="3:14" ht="18" x14ac:dyDescent="0.25">
      <c r="C357" s="39"/>
      <c r="D357" s="69"/>
      <c r="E357" s="39"/>
      <c r="F357" s="39"/>
      <c r="G357" s="39"/>
      <c r="H357" s="39"/>
      <c r="I357" s="39"/>
      <c r="J357" s="39"/>
      <c r="K357" s="39"/>
      <c r="L357" s="39"/>
      <c r="M357" s="39"/>
      <c r="N357" s="39"/>
    </row>
    <row r="358" spans="3:14" ht="18" x14ac:dyDescent="0.25">
      <c r="C358" s="39"/>
      <c r="D358" s="69"/>
      <c r="E358" s="39"/>
      <c r="F358" s="39"/>
      <c r="G358" s="39"/>
      <c r="H358" s="39"/>
      <c r="I358" s="39"/>
      <c r="J358" s="39"/>
      <c r="K358" s="39"/>
      <c r="L358" s="39"/>
      <c r="M358" s="39"/>
      <c r="N358" s="39"/>
    </row>
    <row r="359" spans="3:14" ht="18" x14ac:dyDescent="0.25">
      <c r="C359" s="39"/>
      <c r="D359" s="69"/>
      <c r="E359" s="39"/>
      <c r="F359" s="39"/>
      <c r="G359" s="39"/>
      <c r="H359" s="39"/>
      <c r="I359" s="39"/>
      <c r="J359" s="39"/>
      <c r="K359" s="39"/>
      <c r="L359" s="39"/>
      <c r="M359" s="39"/>
      <c r="N359" s="39"/>
    </row>
    <row r="360" spans="3:14" ht="18" x14ac:dyDescent="0.25">
      <c r="C360" s="39"/>
      <c r="D360" s="69"/>
      <c r="E360" s="39"/>
      <c r="F360" s="39"/>
      <c r="G360" s="39"/>
      <c r="H360" s="39"/>
      <c r="I360" s="39"/>
      <c r="J360" s="39"/>
      <c r="K360" s="39"/>
      <c r="L360" s="39"/>
      <c r="M360" s="39"/>
      <c r="N360" s="39"/>
    </row>
    <row r="361" spans="3:14" ht="18" x14ac:dyDescent="0.25">
      <c r="C361" s="39"/>
      <c r="D361" s="69"/>
      <c r="E361" s="39"/>
      <c r="F361" s="39"/>
      <c r="G361" s="39"/>
      <c r="H361" s="39"/>
      <c r="I361" s="39"/>
      <c r="J361" s="39"/>
      <c r="K361" s="39"/>
      <c r="L361" s="39"/>
      <c r="M361" s="39"/>
      <c r="N361" s="39"/>
    </row>
    <row r="362" spans="3:14" ht="18" x14ac:dyDescent="0.25">
      <c r="C362" s="39"/>
      <c r="D362" s="69"/>
      <c r="E362" s="39"/>
      <c r="F362" s="39"/>
      <c r="G362" s="39"/>
      <c r="H362" s="39"/>
      <c r="I362" s="39"/>
      <c r="J362" s="39"/>
      <c r="K362" s="39"/>
      <c r="L362" s="39"/>
      <c r="M362" s="39"/>
      <c r="N362" s="39"/>
    </row>
    <row r="363" spans="3:14" ht="18" x14ac:dyDescent="0.25">
      <c r="C363" s="39"/>
      <c r="D363" s="69"/>
      <c r="E363" s="39"/>
      <c r="F363" s="39"/>
      <c r="G363" s="39"/>
      <c r="H363" s="39"/>
      <c r="I363" s="39"/>
      <c r="J363" s="39"/>
      <c r="K363" s="39"/>
      <c r="L363" s="39"/>
      <c r="M363" s="39"/>
      <c r="N363" s="39"/>
    </row>
    <row r="364" spans="3:14" ht="18" x14ac:dyDescent="0.25">
      <c r="C364" s="39"/>
      <c r="D364" s="69"/>
      <c r="E364" s="39"/>
      <c r="F364" s="39"/>
      <c r="G364" s="39"/>
      <c r="H364" s="39"/>
      <c r="I364" s="39"/>
      <c r="J364" s="39"/>
      <c r="K364" s="39"/>
      <c r="L364" s="39"/>
      <c r="M364" s="39"/>
      <c r="N364" s="39"/>
    </row>
    <row r="365" spans="3:14" ht="18" x14ac:dyDescent="0.25">
      <c r="C365" s="39"/>
      <c r="D365" s="69"/>
      <c r="E365" s="39"/>
      <c r="F365" s="39"/>
      <c r="G365" s="39"/>
      <c r="H365" s="39"/>
      <c r="I365" s="39"/>
      <c r="J365" s="39"/>
      <c r="K365" s="39"/>
      <c r="L365" s="39"/>
      <c r="M365" s="39"/>
      <c r="N365" s="39"/>
    </row>
    <row r="366" spans="3:14" ht="18" x14ac:dyDescent="0.25">
      <c r="C366" s="39"/>
      <c r="D366" s="69"/>
      <c r="E366" s="39"/>
      <c r="F366" s="39"/>
      <c r="G366" s="39"/>
      <c r="H366" s="39"/>
      <c r="I366" s="39"/>
      <c r="J366" s="39"/>
      <c r="K366" s="39"/>
      <c r="L366" s="39"/>
      <c r="M366" s="39"/>
      <c r="N366" s="39"/>
    </row>
    <row r="367" spans="3:14" ht="18" x14ac:dyDescent="0.25">
      <c r="C367" s="39"/>
      <c r="D367" s="69"/>
      <c r="E367" s="39"/>
      <c r="F367" s="39"/>
      <c r="G367" s="39"/>
      <c r="H367" s="39"/>
      <c r="I367" s="39"/>
      <c r="J367" s="39"/>
      <c r="K367" s="39"/>
      <c r="L367" s="39"/>
      <c r="M367" s="39"/>
      <c r="N367" s="39"/>
    </row>
    <row r="368" spans="3:14" ht="18" x14ac:dyDescent="0.25">
      <c r="C368" s="39"/>
      <c r="D368" s="69"/>
      <c r="E368" s="39"/>
      <c r="F368" s="39"/>
      <c r="G368" s="39"/>
      <c r="H368" s="39"/>
      <c r="I368" s="39"/>
      <c r="J368" s="39"/>
      <c r="K368" s="39"/>
      <c r="L368" s="39"/>
      <c r="M368" s="39"/>
      <c r="N368" s="39"/>
    </row>
    <row r="369" spans="3:14" ht="18" x14ac:dyDescent="0.25">
      <c r="C369" s="39"/>
      <c r="D369" s="69"/>
      <c r="E369" s="39"/>
      <c r="F369" s="39"/>
      <c r="G369" s="39"/>
      <c r="H369" s="39"/>
      <c r="I369" s="39"/>
      <c r="J369" s="39"/>
      <c r="K369" s="39"/>
      <c r="L369" s="39"/>
      <c r="M369" s="39"/>
      <c r="N369" s="39"/>
    </row>
    <row r="370" spans="3:14" ht="18" x14ac:dyDescent="0.25">
      <c r="C370" s="39"/>
      <c r="D370" s="69"/>
      <c r="E370" s="39"/>
      <c r="F370" s="39"/>
      <c r="G370" s="39"/>
      <c r="H370" s="39"/>
      <c r="I370" s="39"/>
      <c r="J370" s="39"/>
      <c r="K370" s="39"/>
      <c r="L370" s="39"/>
      <c r="M370" s="39"/>
      <c r="N370" s="39"/>
    </row>
    <row r="371" spans="3:14" ht="18" x14ac:dyDescent="0.25">
      <c r="C371" s="39"/>
      <c r="D371" s="69"/>
      <c r="E371" s="39"/>
      <c r="F371" s="39"/>
      <c r="G371" s="39"/>
      <c r="H371" s="39"/>
      <c r="I371" s="39"/>
      <c r="J371" s="39"/>
      <c r="K371" s="39"/>
      <c r="L371" s="39"/>
      <c r="M371" s="39"/>
      <c r="N371" s="39"/>
    </row>
    <row r="372" spans="3:14" ht="18" x14ac:dyDescent="0.25">
      <c r="C372" s="39"/>
      <c r="D372" s="69"/>
      <c r="E372" s="39"/>
      <c r="F372" s="39"/>
      <c r="G372" s="39"/>
      <c r="H372" s="39"/>
      <c r="I372" s="39"/>
      <c r="J372" s="39"/>
      <c r="K372" s="39"/>
      <c r="L372" s="39"/>
      <c r="M372" s="39"/>
      <c r="N372" s="39"/>
    </row>
    <row r="373" spans="3:14" ht="18" x14ac:dyDescent="0.25">
      <c r="C373" s="39"/>
      <c r="D373" s="69"/>
      <c r="E373" s="39"/>
      <c r="F373" s="39"/>
      <c r="G373" s="39"/>
      <c r="H373" s="39"/>
      <c r="I373" s="39"/>
      <c r="J373" s="39"/>
      <c r="K373" s="39"/>
      <c r="L373" s="39"/>
      <c r="M373" s="39"/>
      <c r="N373" s="39"/>
    </row>
    <row r="374" spans="3:14" ht="18" x14ac:dyDescent="0.25">
      <c r="C374" s="39"/>
      <c r="D374" s="69"/>
      <c r="E374" s="39"/>
      <c r="F374" s="39"/>
      <c r="G374" s="39"/>
      <c r="H374" s="39"/>
      <c r="I374" s="39"/>
      <c r="J374" s="39"/>
      <c r="K374" s="39"/>
      <c r="L374" s="39"/>
      <c r="M374" s="39"/>
      <c r="N374" s="39"/>
    </row>
    <row r="375" spans="3:14" ht="18" x14ac:dyDescent="0.25">
      <c r="C375" s="39"/>
      <c r="D375" s="69"/>
      <c r="E375" s="39"/>
      <c r="F375" s="39"/>
      <c r="G375" s="39"/>
      <c r="H375" s="39"/>
      <c r="I375" s="39"/>
      <c r="J375" s="39"/>
      <c r="K375" s="39"/>
      <c r="L375" s="39"/>
      <c r="M375" s="39"/>
      <c r="N375" s="39"/>
    </row>
    <row r="376" spans="3:14" ht="18" x14ac:dyDescent="0.25">
      <c r="C376" s="39"/>
      <c r="D376" s="69"/>
      <c r="E376" s="39"/>
      <c r="F376" s="39"/>
      <c r="G376" s="39"/>
      <c r="H376" s="39"/>
      <c r="I376" s="39"/>
      <c r="J376" s="39"/>
      <c r="K376" s="39"/>
      <c r="L376" s="39"/>
      <c r="M376" s="39"/>
      <c r="N376" s="39"/>
    </row>
    <row r="377" spans="3:14" ht="18" x14ac:dyDescent="0.25">
      <c r="C377" s="39"/>
      <c r="D377" s="69"/>
      <c r="E377" s="39"/>
      <c r="F377" s="39"/>
      <c r="G377" s="39"/>
      <c r="H377" s="39"/>
      <c r="I377" s="39"/>
      <c r="J377" s="39"/>
      <c r="K377" s="39"/>
      <c r="L377" s="39"/>
      <c r="M377" s="39"/>
      <c r="N377" s="39"/>
    </row>
    <row r="378" spans="3:14" ht="18" x14ac:dyDescent="0.25">
      <c r="C378" s="39"/>
      <c r="D378" s="69"/>
      <c r="E378" s="39"/>
      <c r="F378" s="39"/>
      <c r="G378" s="39"/>
      <c r="H378" s="39"/>
      <c r="I378" s="39"/>
      <c r="J378" s="39"/>
      <c r="K378" s="39"/>
      <c r="L378" s="39"/>
      <c r="M378" s="39"/>
      <c r="N378" s="39"/>
    </row>
    <row r="379" spans="3:14" ht="18" x14ac:dyDescent="0.25">
      <c r="C379" s="39"/>
      <c r="D379" s="69"/>
      <c r="E379" s="39"/>
      <c r="F379" s="39"/>
      <c r="G379" s="39"/>
      <c r="H379" s="39"/>
      <c r="I379" s="39"/>
      <c r="J379" s="39"/>
      <c r="K379" s="39"/>
      <c r="L379" s="39"/>
      <c r="M379" s="39"/>
      <c r="N379" s="39"/>
    </row>
    <row r="380" spans="3:14" ht="18" x14ac:dyDescent="0.25">
      <c r="C380" s="39"/>
      <c r="D380" s="69"/>
      <c r="E380" s="39"/>
      <c r="F380" s="39"/>
      <c r="G380" s="39"/>
      <c r="H380" s="39"/>
      <c r="I380" s="39"/>
      <c r="J380" s="39"/>
      <c r="K380" s="39"/>
      <c r="L380" s="39"/>
      <c r="M380" s="39"/>
      <c r="N380" s="39"/>
    </row>
    <row r="381" spans="3:14" ht="18" x14ac:dyDescent="0.25">
      <c r="C381" s="39"/>
      <c r="D381" s="69"/>
      <c r="E381" s="39"/>
      <c r="F381" s="39"/>
      <c r="G381" s="39"/>
      <c r="H381" s="39"/>
      <c r="I381" s="39"/>
      <c r="J381" s="39"/>
      <c r="K381" s="39"/>
      <c r="L381" s="39"/>
      <c r="M381" s="39"/>
      <c r="N381" s="39"/>
    </row>
    <row r="382" spans="3:14" ht="18" x14ac:dyDescent="0.25">
      <c r="C382" s="39"/>
      <c r="D382" s="69"/>
      <c r="E382" s="39"/>
      <c r="F382" s="39"/>
      <c r="G382" s="39"/>
      <c r="H382" s="39"/>
      <c r="I382" s="39"/>
      <c r="J382" s="39"/>
      <c r="K382" s="39"/>
      <c r="L382" s="39"/>
      <c r="M382" s="39"/>
      <c r="N382" s="39"/>
    </row>
    <row r="383" spans="3:14" ht="18" x14ac:dyDescent="0.25">
      <c r="C383" s="39"/>
      <c r="D383" s="69"/>
      <c r="E383" s="39"/>
      <c r="F383" s="39"/>
      <c r="G383" s="39"/>
      <c r="H383" s="39"/>
      <c r="I383" s="39"/>
      <c r="J383" s="39"/>
      <c r="K383" s="39"/>
      <c r="L383" s="39"/>
      <c r="M383" s="39"/>
      <c r="N383" s="39"/>
    </row>
    <row r="384" spans="3:14" ht="18" x14ac:dyDescent="0.25">
      <c r="C384" s="39"/>
      <c r="D384" s="69"/>
      <c r="E384" s="39"/>
      <c r="F384" s="39"/>
      <c r="G384" s="39"/>
      <c r="H384" s="39"/>
      <c r="I384" s="39"/>
      <c r="J384" s="39"/>
      <c r="K384" s="39"/>
      <c r="L384" s="39"/>
      <c r="M384" s="39"/>
      <c r="N384" s="39"/>
    </row>
    <row r="385" spans="3:14" ht="18" x14ac:dyDescent="0.25">
      <c r="C385" s="39"/>
      <c r="D385" s="69"/>
      <c r="E385" s="39"/>
      <c r="F385" s="39"/>
      <c r="G385" s="39"/>
      <c r="H385" s="39"/>
      <c r="I385" s="39"/>
      <c r="J385" s="39"/>
      <c r="K385" s="39"/>
      <c r="L385" s="39"/>
      <c r="M385" s="39"/>
      <c r="N385" s="39"/>
    </row>
    <row r="386" spans="3:14" ht="18" x14ac:dyDescent="0.25">
      <c r="C386" s="39"/>
      <c r="D386" s="69"/>
      <c r="E386" s="39"/>
      <c r="F386" s="39"/>
      <c r="G386" s="39"/>
      <c r="H386" s="39"/>
      <c r="I386" s="39"/>
      <c r="J386" s="39"/>
      <c r="K386" s="39"/>
      <c r="L386" s="39"/>
      <c r="M386" s="39"/>
      <c r="N386" s="39"/>
    </row>
    <row r="387" spans="3:14" ht="18" x14ac:dyDescent="0.25">
      <c r="C387" s="39"/>
      <c r="D387" s="69"/>
      <c r="E387" s="39"/>
      <c r="F387" s="39"/>
      <c r="G387" s="39"/>
      <c r="H387" s="39"/>
      <c r="I387" s="39"/>
      <c r="J387" s="39"/>
      <c r="K387" s="39"/>
      <c r="L387" s="39"/>
      <c r="M387" s="39"/>
      <c r="N387" s="39"/>
    </row>
    <row r="388" spans="3:14" ht="18" x14ac:dyDescent="0.25">
      <c r="C388" s="39"/>
      <c r="D388" s="69"/>
      <c r="E388" s="39"/>
      <c r="F388" s="39"/>
      <c r="G388" s="39"/>
      <c r="H388" s="39"/>
      <c r="I388" s="39"/>
      <c r="J388" s="39"/>
      <c r="K388" s="39"/>
      <c r="L388" s="39"/>
      <c r="M388" s="39"/>
      <c r="N388" s="39"/>
    </row>
    <row r="389" spans="3:14" ht="18" x14ac:dyDescent="0.25">
      <c r="C389" s="39"/>
      <c r="D389" s="69"/>
      <c r="E389" s="39"/>
      <c r="F389" s="39"/>
      <c r="G389" s="39"/>
      <c r="H389" s="39"/>
      <c r="I389" s="39"/>
      <c r="J389" s="39"/>
      <c r="K389" s="39"/>
      <c r="L389" s="39"/>
      <c r="M389" s="39"/>
      <c r="N389" s="39"/>
    </row>
    <row r="390" spans="3:14" ht="18" x14ac:dyDescent="0.25">
      <c r="C390" s="39"/>
      <c r="D390" s="69"/>
      <c r="E390" s="39"/>
      <c r="F390" s="39"/>
      <c r="G390" s="39"/>
      <c r="H390" s="39"/>
      <c r="I390" s="39"/>
      <c r="J390" s="39"/>
      <c r="K390" s="39"/>
      <c r="L390" s="39"/>
      <c r="M390" s="39"/>
      <c r="N390" s="39"/>
    </row>
    <row r="391" spans="3:14" ht="18" x14ac:dyDescent="0.25">
      <c r="C391" s="39"/>
      <c r="D391" s="69"/>
      <c r="E391" s="39"/>
      <c r="F391" s="39"/>
      <c r="G391" s="39"/>
      <c r="H391" s="39"/>
      <c r="I391" s="39"/>
      <c r="J391" s="39"/>
      <c r="K391" s="39"/>
      <c r="L391" s="39"/>
      <c r="M391" s="39"/>
      <c r="N391" s="39"/>
    </row>
    <row r="392" spans="3:14" ht="18" x14ac:dyDescent="0.25">
      <c r="C392" s="39"/>
      <c r="D392" s="69"/>
      <c r="E392" s="39"/>
      <c r="F392" s="39"/>
      <c r="G392" s="39"/>
      <c r="H392" s="39"/>
      <c r="I392" s="39"/>
      <c r="J392" s="39"/>
      <c r="K392" s="39"/>
      <c r="L392" s="39"/>
      <c r="M392" s="39"/>
      <c r="N392" s="39"/>
    </row>
    <row r="393" spans="3:14" ht="18" x14ac:dyDescent="0.25">
      <c r="C393" s="39"/>
      <c r="D393" s="69"/>
      <c r="E393" s="39"/>
      <c r="F393" s="39"/>
      <c r="G393" s="39"/>
      <c r="H393" s="39"/>
      <c r="I393" s="39"/>
      <c r="J393" s="39"/>
      <c r="K393" s="39"/>
      <c r="L393" s="39"/>
      <c r="M393" s="39"/>
      <c r="N393" s="39"/>
    </row>
    <row r="394" spans="3:14" ht="18" x14ac:dyDescent="0.25">
      <c r="C394" s="39"/>
      <c r="D394" s="69"/>
      <c r="E394" s="39"/>
      <c r="F394" s="39"/>
      <c r="G394" s="39"/>
      <c r="H394" s="39"/>
      <c r="I394" s="39"/>
      <c r="J394" s="39"/>
      <c r="K394" s="39"/>
      <c r="L394" s="39"/>
      <c r="M394" s="39"/>
      <c r="N394" s="39"/>
    </row>
    <row r="395" spans="3:14" ht="18" x14ac:dyDescent="0.25">
      <c r="C395" s="39"/>
      <c r="D395" s="69"/>
      <c r="E395" s="39"/>
      <c r="F395" s="39"/>
      <c r="G395" s="39"/>
      <c r="H395" s="39"/>
      <c r="I395" s="39"/>
      <c r="J395" s="39"/>
      <c r="K395" s="39"/>
      <c r="L395" s="39"/>
      <c r="M395" s="39"/>
      <c r="N395" s="39"/>
    </row>
    <row r="396" spans="3:14" ht="18" x14ac:dyDescent="0.25">
      <c r="C396" s="39"/>
      <c r="D396" s="69"/>
      <c r="E396" s="39"/>
      <c r="F396" s="39"/>
      <c r="G396" s="39"/>
      <c r="H396" s="39"/>
      <c r="I396" s="39"/>
      <c r="J396" s="39"/>
      <c r="K396" s="39"/>
      <c r="L396" s="39"/>
      <c r="M396" s="39"/>
      <c r="N396" s="39"/>
    </row>
    <row r="397" spans="3:14" ht="18" x14ac:dyDescent="0.25">
      <c r="C397" s="39"/>
      <c r="D397" s="69"/>
      <c r="E397" s="39"/>
      <c r="F397" s="39"/>
      <c r="G397" s="39"/>
      <c r="H397" s="39"/>
      <c r="I397" s="39"/>
      <c r="J397" s="39"/>
      <c r="K397" s="39"/>
      <c r="L397" s="39"/>
      <c r="M397" s="39"/>
      <c r="N397" s="39"/>
    </row>
    <row r="398" spans="3:14" ht="18" x14ac:dyDescent="0.25">
      <c r="C398" s="39"/>
      <c r="D398" s="69"/>
      <c r="E398" s="39"/>
      <c r="F398" s="39"/>
      <c r="G398" s="39"/>
      <c r="H398" s="39"/>
      <c r="I398" s="39"/>
      <c r="J398" s="39"/>
      <c r="K398" s="39"/>
      <c r="L398" s="39"/>
      <c r="M398" s="39"/>
      <c r="N398" s="39"/>
    </row>
    <row r="399" spans="3:14" ht="18" x14ac:dyDescent="0.25">
      <c r="C399" s="39"/>
      <c r="D399" s="69"/>
      <c r="E399" s="39"/>
      <c r="F399" s="39"/>
      <c r="G399" s="39"/>
      <c r="H399" s="39"/>
      <c r="I399" s="39"/>
      <c r="J399" s="39"/>
      <c r="K399" s="39"/>
      <c r="L399" s="39"/>
      <c r="M399" s="39"/>
      <c r="N399" s="39"/>
    </row>
    <row r="400" spans="3:14" ht="18" x14ac:dyDescent="0.25">
      <c r="C400" s="39"/>
      <c r="D400" s="69"/>
      <c r="E400" s="39"/>
      <c r="F400" s="39"/>
      <c r="G400" s="39"/>
      <c r="H400" s="39"/>
      <c r="I400" s="39"/>
      <c r="J400" s="39"/>
      <c r="K400" s="39"/>
      <c r="L400" s="39"/>
      <c r="M400" s="39"/>
      <c r="N400" s="39"/>
    </row>
    <row r="401" spans="3:14" ht="18" x14ac:dyDescent="0.25">
      <c r="C401" s="39"/>
      <c r="D401" s="69"/>
      <c r="E401" s="39"/>
      <c r="F401" s="39"/>
      <c r="G401" s="39"/>
      <c r="H401" s="39"/>
      <c r="I401" s="39"/>
      <c r="J401" s="39"/>
      <c r="K401" s="39"/>
      <c r="L401" s="39"/>
      <c r="M401" s="39"/>
      <c r="N401" s="39"/>
    </row>
    <row r="402" spans="3:14" ht="18" x14ac:dyDescent="0.25">
      <c r="C402" s="39"/>
      <c r="D402" s="69"/>
      <c r="E402" s="39"/>
      <c r="F402" s="39"/>
      <c r="G402" s="39"/>
      <c r="H402" s="39"/>
      <c r="I402" s="39"/>
      <c r="J402" s="39"/>
      <c r="K402" s="39"/>
      <c r="L402" s="39"/>
      <c r="M402" s="39"/>
      <c r="N402" s="39"/>
    </row>
    <row r="403" spans="3:14" ht="18" x14ac:dyDescent="0.25">
      <c r="C403" s="39"/>
      <c r="D403" s="69"/>
      <c r="E403" s="39"/>
      <c r="F403" s="39"/>
      <c r="G403" s="39"/>
      <c r="H403" s="39"/>
      <c r="I403" s="39"/>
      <c r="J403" s="39"/>
      <c r="K403" s="39"/>
      <c r="L403" s="39"/>
      <c r="M403" s="39"/>
      <c r="N403" s="39"/>
    </row>
    <row r="404" spans="3:14" ht="18" x14ac:dyDescent="0.25">
      <c r="C404" s="39"/>
      <c r="D404" s="69"/>
      <c r="E404" s="39"/>
      <c r="F404" s="39"/>
      <c r="G404" s="39"/>
      <c r="H404" s="39"/>
      <c r="I404" s="39"/>
      <c r="J404" s="39"/>
      <c r="K404" s="39"/>
      <c r="L404" s="39"/>
      <c r="M404" s="39"/>
      <c r="N404" s="39"/>
    </row>
    <row r="405" spans="3:14" ht="18" x14ac:dyDescent="0.25">
      <c r="C405" s="39"/>
      <c r="D405" s="69"/>
      <c r="E405" s="39"/>
      <c r="F405" s="39"/>
      <c r="G405" s="39"/>
      <c r="H405" s="39"/>
      <c r="I405" s="39"/>
      <c r="J405" s="39"/>
      <c r="K405" s="39"/>
      <c r="L405" s="39"/>
      <c r="M405" s="39"/>
      <c r="N405" s="39"/>
    </row>
    <row r="406" spans="3:14" ht="18" x14ac:dyDescent="0.25">
      <c r="C406" s="39"/>
      <c r="D406" s="69"/>
      <c r="E406" s="39"/>
      <c r="F406" s="39"/>
      <c r="G406" s="39"/>
      <c r="H406" s="39"/>
      <c r="I406" s="39"/>
      <c r="J406" s="39"/>
      <c r="K406" s="39"/>
      <c r="L406" s="39"/>
      <c r="M406" s="39"/>
      <c r="N406" s="39"/>
    </row>
    <row r="407" spans="3:14" ht="18" x14ac:dyDescent="0.25">
      <c r="C407" s="39"/>
      <c r="D407" s="69"/>
      <c r="E407" s="39"/>
      <c r="F407" s="39"/>
      <c r="G407" s="39"/>
      <c r="H407" s="39"/>
      <c r="I407" s="39"/>
      <c r="J407" s="39"/>
      <c r="K407" s="39"/>
      <c r="L407" s="39"/>
      <c r="M407" s="39"/>
      <c r="N407" s="39"/>
    </row>
    <row r="408" spans="3:14" ht="18" x14ac:dyDescent="0.25">
      <c r="C408" s="39"/>
      <c r="D408" s="69"/>
      <c r="E408" s="39"/>
      <c r="F408" s="39"/>
      <c r="G408" s="39"/>
      <c r="H408" s="39"/>
      <c r="I408" s="39"/>
      <c r="J408" s="39"/>
      <c r="K408" s="39"/>
      <c r="L408" s="39"/>
      <c r="M408" s="39"/>
      <c r="N408" s="39"/>
    </row>
    <row r="409" spans="3:14" ht="18" x14ac:dyDescent="0.25">
      <c r="C409" s="39"/>
      <c r="D409" s="69"/>
      <c r="E409" s="39"/>
      <c r="F409" s="39"/>
      <c r="G409" s="39"/>
      <c r="H409" s="39"/>
      <c r="I409" s="39"/>
      <c r="J409" s="39"/>
      <c r="K409" s="39"/>
      <c r="L409" s="39"/>
      <c r="M409" s="39"/>
      <c r="N409" s="39"/>
    </row>
    <row r="410" spans="3:14" ht="18" x14ac:dyDescent="0.25">
      <c r="C410" s="39"/>
      <c r="D410" s="69"/>
      <c r="E410" s="39"/>
      <c r="F410" s="39"/>
      <c r="G410" s="39"/>
      <c r="H410" s="39"/>
      <c r="I410" s="39"/>
      <c r="J410" s="39"/>
      <c r="K410" s="39"/>
      <c r="L410" s="39"/>
      <c r="M410" s="39"/>
      <c r="N410" s="39"/>
    </row>
    <row r="411" spans="3:14" ht="18" x14ac:dyDescent="0.25">
      <c r="C411" s="39"/>
      <c r="D411" s="69"/>
      <c r="E411" s="39"/>
      <c r="F411" s="39"/>
      <c r="G411" s="39"/>
      <c r="H411" s="39"/>
      <c r="I411" s="39"/>
      <c r="J411" s="39"/>
      <c r="K411" s="39"/>
      <c r="L411" s="39"/>
      <c r="M411" s="39"/>
      <c r="N411" s="39"/>
    </row>
  </sheetData>
  <mergeCells count="353">
    <mergeCell ref="B290:B300"/>
    <mergeCell ref="C300:N300"/>
    <mergeCell ref="AB290:AB291"/>
    <mergeCell ref="AC290:AC291"/>
    <mergeCell ref="AB292:AB293"/>
    <mergeCell ref="AC292:AC293"/>
    <mergeCell ref="AB294:AB295"/>
    <mergeCell ref="AC294:AC295"/>
    <mergeCell ref="AB296:AB297"/>
    <mergeCell ref="AC296:AC297"/>
    <mergeCell ref="AB298:AB299"/>
    <mergeCell ref="AC298:AC299"/>
    <mergeCell ref="AB300:AC300"/>
    <mergeCell ref="C2:G2"/>
    <mergeCell ref="C3:G3"/>
    <mergeCell ref="B49:B57"/>
    <mergeCell ref="B131:B141"/>
    <mergeCell ref="B151:B161"/>
    <mergeCell ref="D6:L6"/>
    <mergeCell ref="C17:N17"/>
    <mergeCell ref="AB17:AC17"/>
    <mergeCell ref="B7:B17"/>
    <mergeCell ref="AC13:AC14"/>
    <mergeCell ref="AB13:AB14"/>
    <mergeCell ref="AB15:AB16"/>
    <mergeCell ref="AC15:AC16"/>
    <mergeCell ref="AB11:AB12"/>
    <mergeCell ref="AC11:AC12"/>
    <mergeCell ref="AB7:AB8"/>
    <mergeCell ref="AC7:AC8"/>
    <mergeCell ref="AB9:AB10"/>
    <mergeCell ref="AC9:AC10"/>
    <mergeCell ref="AB40:AB41"/>
    <mergeCell ref="AC40:AC41"/>
    <mergeCell ref="AC42:AC43"/>
    <mergeCell ref="AB42:AB43"/>
    <mergeCell ref="AC31:AC32"/>
    <mergeCell ref="AC33:AC34"/>
    <mergeCell ref="AC51:AC52"/>
    <mergeCell ref="AB51:AB52"/>
    <mergeCell ref="AB53:AB54"/>
    <mergeCell ref="AC53:AC54"/>
    <mergeCell ref="AC55:AC56"/>
    <mergeCell ref="AB55:AB56"/>
    <mergeCell ref="AB44:AB45"/>
    <mergeCell ref="AC44:AC45"/>
    <mergeCell ref="AC46:AC47"/>
    <mergeCell ref="AB46:AB47"/>
    <mergeCell ref="AB49:AB50"/>
    <mergeCell ref="AC49:AC50"/>
    <mergeCell ref="AB48:AC48"/>
    <mergeCell ref="AC73:AC74"/>
    <mergeCell ref="AB73:AB74"/>
    <mergeCell ref="AB75:AB76"/>
    <mergeCell ref="AC75:AC76"/>
    <mergeCell ref="AC78:AC79"/>
    <mergeCell ref="AB78:AB79"/>
    <mergeCell ref="AB77:AC77"/>
    <mergeCell ref="AB58:AB59"/>
    <mergeCell ref="AC58:AC59"/>
    <mergeCell ref="AC60:AC61"/>
    <mergeCell ref="AB60:AB61"/>
    <mergeCell ref="AB62:AB63"/>
    <mergeCell ref="AC62:AC63"/>
    <mergeCell ref="AC64:AC65"/>
    <mergeCell ref="AB64:AB65"/>
    <mergeCell ref="AB66:AB67"/>
    <mergeCell ref="AC66:AC67"/>
    <mergeCell ref="AB68:AC68"/>
    <mergeCell ref="AB69:AB70"/>
    <mergeCell ref="AC69:AC70"/>
    <mergeCell ref="AC71:AC72"/>
    <mergeCell ref="AB71:AB72"/>
    <mergeCell ref="AB117:AB118"/>
    <mergeCell ref="AC117:AC118"/>
    <mergeCell ref="AB109:AB110"/>
    <mergeCell ref="AC109:AC110"/>
    <mergeCell ref="AC111:AC112"/>
    <mergeCell ref="AB111:AB112"/>
    <mergeCell ref="AC100:AC101"/>
    <mergeCell ref="AB100:AB101"/>
    <mergeCell ref="AB102:AB103"/>
    <mergeCell ref="AC102:AC103"/>
    <mergeCell ref="AB106:AB107"/>
    <mergeCell ref="AC106:AC107"/>
    <mergeCell ref="AB98:AB99"/>
    <mergeCell ref="AC98:AC99"/>
    <mergeCell ref="AC80:AC81"/>
    <mergeCell ref="AC82:AC83"/>
    <mergeCell ref="AB82:AB83"/>
    <mergeCell ref="AB84:AB85"/>
    <mergeCell ref="AC84:AC85"/>
    <mergeCell ref="AC91:AC92"/>
    <mergeCell ref="AB91:AB92"/>
    <mergeCell ref="AB93:AB94"/>
    <mergeCell ref="AC93:AC94"/>
    <mergeCell ref="AC95:AC96"/>
    <mergeCell ref="AB95:AB96"/>
    <mergeCell ref="AC87:AC88"/>
    <mergeCell ref="AB87:AB88"/>
    <mergeCell ref="AB89:AB90"/>
    <mergeCell ref="AC89:AC90"/>
    <mergeCell ref="AC133:AC134"/>
    <mergeCell ref="AB133:AB134"/>
    <mergeCell ref="AB135:AB136"/>
    <mergeCell ref="AC135:AC136"/>
    <mergeCell ref="AC137:AC138"/>
    <mergeCell ref="AB137:AB138"/>
    <mergeCell ref="AB126:AB127"/>
    <mergeCell ref="AC126:AC127"/>
    <mergeCell ref="AC128:AC129"/>
    <mergeCell ref="AB128:AB129"/>
    <mergeCell ref="AB131:AB132"/>
    <mergeCell ref="AC131:AC132"/>
    <mergeCell ref="AB162:AB163"/>
    <mergeCell ref="AC162:AC163"/>
    <mergeCell ref="AB161:AC161"/>
    <mergeCell ref="AC146:AC147"/>
    <mergeCell ref="AB146:AB147"/>
    <mergeCell ref="AB148:AB149"/>
    <mergeCell ref="AC148:AC149"/>
    <mergeCell ref="AB139:AB140"/>
    <mergeCell ref="AC139:AC140"/>
    <mergeCell ref="AC142:AC143"/>
    <mergeCell ref="AB142:AB143"/>
    <mergeCell ref="AB144:AB145"/>
    <mergeCell ref="AC144:AC145"/>
    <mergeCell ref="AB141:AC141"/>
    <mergeCell ref="AB177:AB178"/>
    <mergeCell ref="AC177:AC178"/>
    <mergeCell ref="AC179:AC180"/>
    <mergeCell ref="AB179:AB180"/>
    <mergeCell ref="AB182:AB183"/>
    <mergeCell ref="AC182:AC183"/>
    <mergeCell ref="AC171:AC172"/>
    <mergeCell ref="AB171:AB172"/>
    <mergeCell ref="AB173:AB174"/>
    <mergeCell ref="AC173:AC174"/>
    <mergeCell ref="AC175:AC176"/>
    <mergeCell ref="AB175:AB176"/>
    <mergeCell ref="AC190:AC191"/>
    <mergeCell ref="AC193:AC194"/>
    <mergeCell ref="AB193:AB194"/>
    <mergeCell ref="AB195:AB196"/>
    <mergeCell ref="AC195:AC196"/>
    <mergeCell ref="AC184:AC185"/>
    <mergeCell ref="AB184:AB185"/>
    <mergeCell ref="AB186:AB187"/>
    <mergeCell ref="AC186:AC187"/>
    <mergeCell ref="AC188:AC189"/>
    <mergeCell ref="AB188:AB189"/>
    <mergeCell ref="AC204:AC205"/>
    <mergeCell ref="AB204:AB205"/>
    <mergeCell ref="AB206:AB207"/>
    <mergeCell ref="AC206:AC207"/>
    <mergeCell ref="AC208:AC209"/>
    <mergeCell ref="AB208:AB209"/>
    <mergeCell ref="AB217:AB218"/>
    <mergeCell ref="AC217:AC218"/>
    <mergeCell ref="AC219:AC220"/>
    <mergeCell ref="AB219:AB220"/>
    <mergeCell ref="AB221:AB222"/>
    <mergeCell ref="AC221:AC222"/>
    <mergeCell ref="AB210:AB211"/>
    <mergeCell ref="AC210:AC211"/>
    <mergeCell ref="AC212:AC213"/>
    <mergeCell ref="AB212:AB213"/>
    <mergeCell ref="AB215:AB216"/>
    <mergeCell ref="AC215:AC216"/>
    <mergeCell ref="AB214:AC214"/>
    <mergeCell ref="AC243:AC244"/>
    <mergeCell ref="AB243:AB244"/>
    <mergeCell ref="AC223:AC224"/>
    <mergeCell ref="AB223:AB224"/>
    <mergeCell ref="AB225:AC225"/>
    <mergeCell ref="AB232:AB233"/>
    <mergeCell ref="AC232:AC233"/>
    <mergeCell ref="AC234:AC235"/>
    <mergeCell ref="AB234:AB235"/>
    <mergeCell ref="AB237:AB238"/>
    <mergeCell ref="AC237:AC238"/>
    <mergeCell ref="AC226:AC227"/>
    <mergeCell ref="AB226:AB227"/>
    <mergeCell ref="AB228:AB229"/>
    <mergeCell ref="AC228:AC229"/>
    <mergeCell ref="AC230:AC231"/>
    <mergeCell ref="AB230:AB231"/>
    <mergeCell ref="AB257:AB258"/>
    <mergeCell ref="AC257:AC258"/>
    <mergeCell ref="AC259:AC260"/>
    <mergeCell ref="AB259:AB260"/>
    <mergeCell ref="AB250:AB251"/>
    <mergeCell ref="AC250:AC251"/>
    <mergeCell ref="AB252:AB253"/>
    <mergeCell ref="AC252:AC253"/>
    <mergeCell ref="AC254:AC255"/>
    <mergeCell ref="AB254:AB255"/>
    <mergeCell ref="AB261:AB262"/>
    <mergeCell ref="AC261:AC262"/>
    <mergeCell ref="AC263:AC264"/>
    <mergeCell ref="AB263:AB264"/>
    <mergeCell ref="AB265:AB266"/>
    <mergeCell ref="AC265:AC266"/>
    <mergeCell ref="AB285:AB286"/>
    <mergeCell ref="AB279:AB280"/>
    <mergeCell ref="AC279:AC280"/>
    <mergeCell ref="AC276:AC277"/>
    <mergeCell ref="AB276:AB277"/>
    <mergeCell ref="AB278:AC278"/>
    <mergeCell ref="C48:N48"/>
    <mergeCell ref="B40:B48"/>
    <mergeCell ref="AB57:AC57"/>
    <mergeCell ref="C57:N57"/>
    <mergeCell ref="AC281:AC282"/>
    <mergeCell ref="AB281:AB282"/>
    <mergeCell ref="AB283:AB284"/>
    <mergeCell ref="AC283:AC284"/>
    <mergeCell ref="AC270:AC271"/>
    <mergeCell ref="AB270:AB271"/>
    <mergeCell ref="AB272:AB273"/>
    <mergeCell ref="AC272:AC273"/>
    <mergeCell ref="AB274:AB275"/>
    <mergeCell ref="AC274:AC275"/>
    <mergeCell ref="AB268:AB269"/>
    <mergeCell ref="AC268:AC269"/>
    <mergeCell ref="C77:N77"/>
    <mergeCell ref="B69:B77"/>
    <mergeCell ref="AB86:AC86"/>
    <mergeCell ref="B78:B86"/>
    <mergeCell ref="C86:N86"/>
    <mergeCell ref="C68:N68"/>
    <mergeCell ref="B58:B68"/>
    <mergeCell ref="AB80:AB81"/>
    <mergeCell ref="C28:N28"/>
    <mergeCell ref="B18:B28"/>
    <mergeCell ref="AB28:AC28"/>
    <mergeCell ref="AB39:AC39"/>
    <mergeCell ref="C39:N39"/>
    <mergeCell ref="B29:B39"/>
    <mergeCell ref="AC37:AC38"/>
    <mergeCell ref="AB37:AB38"/>
    <mergeCell ref="AC24:AC25"/>
    <mergeCell ref="AB24:AB25"/>
    <mergeCell ref="AB26:AB27"/>
    <mergeCell ref="AC26:AC27"/>
    <mergeCell ref="AB29:AB30"/>
    <mergeCell ref="AC29:AC30"/>
    <mergeCell ref="AB18:AB19"/>
    <mergeCell ref="AC18:AC19"/>
    <mergeCell ref="AC20:AC21"/>
    <mergeCell ref="AB20:AB21"/>
    <mergeCell ref="AB22:AB23"/>
    <mergeCell ref="AC22:AC23"/>
    <mergeCell ref="AB33:AB34"/>
    <mergeCell ref="AB35:AB36"/>
    <mergeCell ref="AC35:AC36"/>
    <mergeCell ref="AB31:AB32"/>
    <mergeCell ref="B109:B119"/>
    <mergeCell ref="AB119:AC119"/>
    <mergeCell ref="C119:N119"/>
    <mergeCell ref="AB130:AC130"/>
    <mergeCell ref="B120:B130"/>
    <mergeCell ref="C130:N130"/>
    <mergeCell ref="AB97:AC97"/>
    <mergeCell ref="B87:B97"/>
    <mergeCell ref="C97:N97"/>
    <mergeCell ref="AB108:AC108"/>
    <mergeCell ref="C108:N108"/>
    <mergeCell ref="B98:B108"/>
    <mergeCell ref="AC120:AC121"/>
    <mergeCell ref="AB120:AB121"/>
    <mergeCell ref="AB122:AB123"/>
    <mergeCell ref="AC122:AC123"/>
    <mergeCell ref="AC124:AC125"/>
    <mergeCell ref="AB124:AB125"/>
    <mergeCell ref="AB113:AB114"/>
    <mergeCell ref="AC113:AC114"/>
    <mergeCell ref="AC115:AC116"/>
    <mergeCell ref="AB115:AB116"/>
    <mergeCell ref="AC104:AC105"/>
    <mergeCell ref="AB104:AB105"/>
    <mergeCell ref="C161:N161"/>
    <mergeCell ref="AB170:AC170"/>
    <mergeCell ref="B162:B170"/>
    <mergeCell ref="C170:N170"/>
    <mergeCell ref="C141:N141"/>
    <mergeCell ref="AB150:AC150"/>
    <mergeCell ref="B142:B150"/>
    <mergeCell ref="C150:N150"/>
    <mergeCell ref="AC164:AC165"/>
    <mergeCell ref="AB164:AB165"/>
    <mergeCell ref="AB166:AB167"/>
    <mergeCell ref="AC166:AC167"/>
    <mergeCell ref="AC151:AC152"/>
    <mergeCell ref="AB151:AB152"/>
    <mergeCell ref="AB153:AB154"/>
    <mergeCell ref="AC153:AC154"/>
    <mergeCell ref="AC155:AC156"/>
    <mergeCell ref="AB155:AB156"/>
    <mergeCell ref="AC168:AC169"/>
    <mergeCell ref="AB168:AB169"/>
    <mergeCell ref="AB157:AB158"/>
    <mergeCell ref="AC157:AC158"/>
    <mergeCell ref="AC159:AC160"/>
    <mergeCell ref="AB159:AB160"/>
    <mergeCell ref="C256:N256"/>
    <mergeCell ref="B248:B256"/>
    <mergeCell ref="C192:N192"/>
    <mergeCell ref="B182:B192"/>
    <mergeCell ref="AB192:AC192"/>
    <mergeCell ref="AB203:AC203"/>
    <mergeCell ref="B171:B181"/>
    <mergeCell ref="C181:N181"/>
    <mergeCell ref="AB181:AC181"/>
    <mergeCell ref="AC197:AC198"/>
    <mergeCell ref="AB197:AB198"/>
    <mergeCell ref="AB199:AB200"/>
    <mergeCell ref="AC199:AC200"/>
    <mergeCell ref="AC201:AC202"/>
    <mergeCell ref="AB201:AB202"/>
    <mergeCell ref="AB190:AB191"/>
    <mergeCell ref="AB245:AB246"/>
    <mergeCell ref="AC245:AC246"/>
    <mergeCell ref="AC248:AC249"/>
    <mergeCell ref="AB248:AB249"/>
    <mergeCell ref="AC239:AC240"/>
    <mergeCell ref="AB239:AB240"/>
    <mergeCell ref="AB241:AB242"/>
    <mergeCell ref="AC241:AC242"/>
    <mergeCell ref="B257:B267"/>
    <mergeCell ref="C267:N267"/>
    <mergeCell ref="AB289:AC289"/>
    <mergeCell ref="AB256:AC256"/>
    <mergeCell ref="C203:N203"/>
    <mergeCell ref="B193:B203"/>
    <mergeCell ref="B204:B214"/>
    <mergeCell ref="C214:N214"/>
    <mergeCell ref="C225:N225"/>
    <mergeCell ref="B215:B225"/>
    <mergeCell ref="C236:N236"/>
    <mergeCell ref="B226:B236"/>
    <mergeCell ref="B237:B247"/>
    <mergeCell ref="AB236:AC236"/>
    <mergeCell ref="AB247:AC247"/>
    <mergeCell ref="AB267:AC267"/>
    <mergeCell ref="AC287:AC288"/>
    <mergeCell ref="AB287:AB288"/>
    <mergeCell ref="AC285:AC286"/>
    <mergeCell ref="C289:N289"/>
    <mergeCell ref="B279:B289"/>
    <mergeCell ref="B268:B278"/>
    <mergeCell ref="C278:N278"/>
    <mergeCell ref="C247:N247"/>
  </mergeCells>
  <dataValidations count="46">
    <dataValidation type="list" allowBlank="1" showInputMessage="1" showErrorMessage="1" sqref="D11" xr:uid="{00000000-0002-0000-0000-000000000000}">
      <formula1>$W$11:$Y$11</formula1>
    </dataValidation>
    <dataValidation type="list" allowBlank="1" showInputMessage="1" showErrorMessage="1" sqref="D9" xr:uid="{00000000-0002-0000-0000-000001000000}">
      <formula1>$W$9:$X$9</formula1>
    </dataValidation>
    <dataValidation type="list" allowBlank="1" showInputMessage="1" showErrorMessage="1" sqref="D13" xr:uid="{00000000-0002-0000-0000-000002000000}">
      <formula1>W13:Z13</formula1>
    </dataValidation>
    <dataValidation type="list" allowBlank="1" showInputMessage="1" showErrorMessage="1" sqref="D20" xr:uid="{00000000-0002-0000-0000-000003000000}">
      <formula1>$W$20:$X$20</formula1>
    </dataValidation>
    <dataValidation type="list" allowBlank="1" showInputMessage="1" showErrorMessage="1" sqref="D31" xr:uid="{00000000-0002-0000-0000-000004000000}">
      <formula1>$W$31:$Y$31</formula1>
    </dataValidation>
    <dataValidation type="list" allowBlank="1" showInputMessage="1" showErrorMessage="1" sqref="D44" xr:uid="{00000000-0002-0000-0000-000005000000}">
      <formula1>$W$44:$Z$44</formula1>
    </dataValidation>
    <dataValidation type="list" allowBlank="1" showInputMessage="1" showErrorMessage="1" sqref="D60" xr:uid="{00000000-0002-0000-0000-000006000000}">
      <formula1>$W$60:$AA$60</formula1>
    </dataValidation>
    <dataValidation type="list" allowBlank="1" showInputMessage="1" showErrorMessage="1" sqref="D64" xr:uid="{00000000-0002-0000-0000-000007000000}">
      <formula1>$W$64:$Y$64</formula1>
    </dataValidation>
    <dataValidation type="list" allowBlank="1" showInputMessage="1" showErrorMessage="1" sqref="D91" xr:uid="{00000000-0002-0000-0000-00000B000000}">
      <formula1>$W$91:$Z$91</formula1>
    </dataValidation>
    <dataValidation type="list" allowBlank="1" showInputMessage="1" showErrorMessage="1" sqref="D104" xr:uid="{00000000-0002-0000-0000-00000C000000}">
      <formula1>$W$104:$Z$104</formula1>
    </dataValidation>
    <dataValidation type="list" allowBlank="1" showInputMessage="1" showErrorMessage="1" sqref="D111" xr:uid="{00000000-0002-0000-0000-00000E000000}">
      <formula1>$W$111:$Z$111</formula1>
    </dataValidation>
    <dataValidation type="list" allowBlank="1" showInputMessage="1" showErrorMessage="1" sqref="D146:D147" xr:uid="{00000000-0002-0000-0000-00000F000000}">
      <formula1>$W$146:$Y$146</formula1>
    </dataValidation>
    <dataValidation type="list" allowBlank="1" showInputMessage="1" showErrorMessage="1" sqref="D164" xr:uid="{00000000-0002-0000-0000-000010000000}">
      <formula1>$W$164:$Y$164</formula1>
    </dataValidation>
    <dataValidation type="list" allowBlank="1" showInputMessage="1" showErrorMessage="1" sqref="D173" xr:uid="{00000000-0002-0000-0000-000012000000}">
      <formula1>$W$173:$Y$173</formula1>
    </dataValidation>
    <dataValidation type="list" allowBlank="1" showInputMessage="1" showErrorMessage="1" sqref="D175" xr:uid="{00000000-0002-0000-0000-000013000000}">
      <formula1>$W$175:$Z$175</formula1>
    </dataValidation>
    <dataValidation type="list" allowBlank="1" showInputMessage="1" showErrorMessage="1" sqref="D184" xr:uid="{00000000-0002-0000-0000-000014000000}">
      <formula1>$W$184:$Y$184</formula1>
    </dataValidation>
    <dataValidation type="list" allowBlank="1" showInputMessage="1" showErrorMessage="1" sqref="D186" xr:uid="{00000000-0002-0000-0000-000015000000}">
      <formula1>$W$186:$Y$186</formula1>
    </dataValidation>
    <dataValidation type="list" allowBlank="1" showInputMessage="1" showErrorMessage="1" sqref="D195" xr:uid="{00000000-0002-0000-0000-000016000000}">
      <formula1>$W$195:$Y$195</formula1>
    </dataValidation>
    <dataValidation type="list" allowBlank="1" showInputMessage="1" showErrorMessage="1" sqref="D199" xr:uid="{00000000-0002-0000-0000-000017000000}">
      <formula1>$W$199:$Y$199</formula1>
    </dataValidation>
    <dataValidation type="list" allowBlank="1" showInputMessage="1" showErrorMessage="1" sqref="D42 D26 D37 D33 D46 D49 D51 D53 D55 D62 D66 D71 D73 D75 D80 D82 D84 D89 D93 D95 D100 D102 D106 D113 D115 D117 D122 D126 D133 D128 D135 D223 D139 D144 D148 D153 D157 D159 D166 D168 D177 D179 D188 D190 D197 D201 D206 D208 D219 D212 D217" xr:uid="{00000000-0002-0000-0000-00001A000000}">
      <formula1>W26:X26</formula1>
    </dataValidation>
    <dataValidation type="list" allowBlank="1" showInputMessage="1" showErrorMessage="1" sqref="D221" xr:uid="{00000000-0002-0000-0000-00001B000000}">
      <formula1>$W$221:$Y$221</formula1>
    </dataValidation>
    <dataValidation type="list" allowBlank="1" showInputMessage="1" showErrorMessage="1" sqref="D243" xr:uid="{00000000-0002-0000-0000-00001D000000}">
      <formula1>$W$243:$Y$243</formula1>
    </dataValidation>
    <dataValidation type="list" allowBlank="1" showInputMessage="1" showErrorMessage="1" sqref="D261" xr:uid="{00000000-0002-0000-0000-00001E000000}">
      <formula1>$W$261:$Z$261</formula1>
    </dataValidation>
    <dataValidation type="list" allowBlank="1" showInputMessage="1" showErrorMessage="1" sqref="D263" xr:uid="{00000000-0002-0000-0000-00001F000000}">
      <formula1>$W$263:$Z$263</formula1>
    </dataValidation>
    <dataValidation type="list" allowBlank="1" showInputMessage="1" showErrorMessage="1" sqref="D270" xr:uid="{00000000-0002-0000-0000-000020000000}">
      <formula1>$W$270:$AA$270</formula1>
    </dataValidation>
    <dataValidation type="list" allowBlank="1" showInputMessage="1" showErrorMessage="1" sqref="D285" xr:uid="{00000000-0002-0000-0000-000022000000}">
      <formula1>$W$285:$Y$285</formula1>
    </dataValidation>
    <dataValidation type="list" allowBlank="1" showInputMessage="1" showErrorMessage="1" sqref="D215" xr:uid="{00000000-0002-0000-0000-000023000000}">
      <formula1>$W$215:$Y$215</formula1>
    </dataValidation>
    <dataValidation type="list" allowBlank="1" showInputMessage="1" showErrorMessage="1" sqref="D210" xr:uid="{BA81B399-270B-4B3D-9AB5-9B02AD11B94F}">
      <formula1>$W$210:$Z$210</formula1>
    </dataValidation>
    <dataValidation type="list" allowBlank="1" showInputMessage="1" showErrorMessage="1" sqref="D15" xr:uid="{5B42541C-313D-49F3-AB36-CEE3DFF634FB}">
      <formula1>$W$15:$X$15</formula1>
    </dataValidation>
    <dataValidation type="list" allowBlank="1" showInputMessage="1" showErrorMessage="1" sqref="D250" xr:uid="{753D7DAB-4C1D-48B4-9ADB-FFB4F23F6AB0}">
      <formula1>#REF!</formula1>
    </dataValidation>
    <dataValidation type="list" allowBlank="1" showInputMessage="1" showErrorMessage="1" sqref="D228" xr:uid="{F6F96178-1FBA-46A6-A8C9-A8EF9E4D43C8}">
      <formula1>$W$228:$X$228</formula1>
    </dataValidation>
    <dataValidation type="list" allowBlank="1" showInputMessage="1" showErrorMessage="1" sqref="D230" xr:uid="{9BA7F66B-27B0-45AB-9A9B-3C52D27596B8}">
      <formula1>$W$230:$X$230</formula1>
    </dataValidation>
    <dataValidation type="list" allowBlank="1" showInputMessage="1" showErrorMessage="1" sqref="D232" xr:uid="{05BF28CA-23EE-4E99-8AA6-58D08FD05292}">
      <formula1>$W$232:$X$232</formula1>
    </dataValidation>
    <dataValidation type="list" allowBlank="1" showInputMessage="1" showErrorMessage="1" sqref="D234" xr:uid="{7E0754F1-EC34-4414-84A0-E656F12F0E79}">
      <formula1>$W$234:$X$234</formula1>
    </dataValidation>
    <dataValidation type="list" allowBlank="1" showInputMessage="1" showErrorMessage="1" sqref="D239 D292" xr:uid="{9F7666F8-C67A-4C14-AA66-8A10B04BB318}">
      <formula1>$W$239:$X$239</formula1>
    </dataValidation>
    <dataValidation type="list" allowBlank="1" showInputMessage="1" showErrorMessage="1" sqref="D241 D294 D296" xr:uid="{B5E3A40C-1FD7-484B-9314-B519C5256C29}">
      <formula1>$W$241:$X$241</formula1>
    </dataValidation>
    <dataValidation type="list" allowBlank="1" showInputMessage="1" showErrorMessage="1" sqref="D245 D298" xr:uid="{92350030-CBF7-481A-BD7B-8F9A17B1C784}">
      <formula1>$W$245:$X$245</formula1>
    </dataValidation>
    <dataValidation type="list" allowBlank="1" showInputMessage="1" showErrorMessage="1" sqref="D252" xr:uid="{ACB9CFD1-9BFD-441B-B5DB-2A973918EAC3}">
      <formula1>$W$252:$X$252</formula1>
    </dataValidation>
    <dataValidation type="list" allowBlank="1" showInputMessage="1" showErrorMessage="1" sqref="D254" xr:uid="{00220783-B86F-46F3-BF2E-07C5761F07D1}">
      <formula1>$W$254:$X$254</formula1>
    </dataValidation>
    <dataValidation type="list" allowBlank="1" showInputMessage="1" showErrorMessage="1" sqref="D259" xr:uid="{FF4A9E0F-D40F-4D90-BE47-A48CF8709ADF}">
      <formula1>$W$259:$X$259</formula1>
    </dataValidation>
    <dataValidation type="list" allowBlank="1" showInputMessage="1" showErrorMessage="1" sqref="D265" xr:uid="{FD73115C-8E65-4164-8426-391E33612050}">
      <formula1>$W$265:$X$265</formula1>
    </dataValidation>
    <dataValidation type="list" allowBlank="1" showInputMessage="1" showErrorMessage="1" sqref="D274" xr:uid="{31A1E395-6787-45F7-99F5-D75195639573}">
      <formula1>$W$274:$X$274</formula1>
    </dataValidation>
    <dataValidation type="list" allowBlank="1" showInputMessage="1" showErrorMessage="1" sqref="D276" xr:uid="{FF5921C9-B34E-48D3-97C0-727B9148C22E}">
      <formula1>$W$276:$X$276</formula1>
    </dataValidation>
    <dataValidation type="list" allowBlank="1" showInputMessage="1" showErrorMessage="1" sqref="D281" xr:uid="{C0918346-17CF-4948-9F57-93066E1B91ED}">
      <formula1>$W$281:$X$281</formula1>
    </dataValidation>
    <dataValidation type="list" allowBlank="1" showInputMessage="1" showErrorMessage="1" sqref="D283" xr:uid="{7881B6DA-6FD8-4996-804B-B4A3A29BD627}">
      <formula1>$W$283:$X$283</formula1>
    </dataValidation>
    <dataValidation type="list" allowBlank="1" showInputMessage="1" showErrorMessage="1" sqref="D287" xr:uid="{50D5128B-F648-4550-A271-39930CECACA5}">
      <formula1>$W$287:$X$287</formula1>
    </dataValidation>
  </dataValidations>
  <pageMargins left="0.75" right="0.75" top="1" bottom="1" header="0.5" footer="0.5"/>
  <pageSetup orientation="portrait" horizontalDpi="4294967292" verticalDpi="4294967292"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981075</xdr:colOff>
                    <xdr:row>6</xdr:row>
                    <xdr:rowOff>762000</xdr:rowOff>
                  </from>
                  <to>
                    <xdr:col>3</xdr:col>
                    <xdr:colOff>1323975</xdr:colOff>
                    <xdr:row>8</xdr:row>
                    <xdr:rowOff>28575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4</xdr:col>
                    <xdr:colOff>981075</xdr:colOff>
                    <xdr:row>6</xdr:row>
                    <xdr:rowOff>762000</xdr:rowOff>
                  </from>
                  <to>
                    <xdr:col>4</xdr:col>
                    <xdr:colOff>1323975</xdr:colOff>
                    <xdr:row>8</xdr:row>
                    <xdr:rowOff>28575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5</xdr:col>
                    <xdr:colOff>981075</xdr:colOff>
                    <xdr:row>6</xdr:row>
                    <xdr:rowOff>762000</xdr:rowOff>
                  </from>
                  <to>
                    <xdr:col>5</xdr:col>
                    <xdr:colOff>1323975</xdr:colOff>
                    <xdr:row>8</xdr:row>
                    <xdr:rowOff>28575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6</xdr:col>
                    <xdr:colOff>981075</xdr:colOff>
                    <xdr:row>6</xdr:row>
                    <xdr:rowOff>762000</xdr:rowOff>
                  </from>
                  <to>
                    <xdr:col>6</xdr:col>
                    <xdr:colOff>1323975</xdr:colOff>
                    <xdr:row>8</xdr:row>
                    <xdr:rowOff>28575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7</xdr:col>
                    <xdr:colOff>981075</xdr:colOff>
                    <xdr:row>6</xdr:row>
                    <xdr:rowOff>762000</xdr:rowOff>
                  </from>
                  <to>
                    <xdr:col>7</xdr:col>
                    <xdr:colOff>1323975</xdr:colOff>
                    <xdr:row>8</xdr:row>
                    <xdr:rowOff>28575</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8</xdr:col>
                    <xdr:colOff>981075</xdr:colOff>
                    <xdr:row>6</xdr:row>
                    <xdr:rowOff>762000</xdr:rowOff>
                  </from>
                  <to>
                    <xdr:col>8</xdr:col>
                    <xdr:colOff>1323975</xdr:colOff>
                    <xdr:row>8</xdr:row>
                    <xdr:rowOff>28575</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9</xdr:col>
                    <xdr:colOff>981075</xdr:colOff>
                    <xdr:row>6</xdr:row>
                    <xdr:rowOff>762000</xdr:rowOff>
                  </from>
                  <to>
                    <xdr:col>9</xdr:col>
                    <xdr:colOff>1219200</xdr:colOff>
                    <xdr:row>8</xdr:row>
                    <xdr:rowOff>28575</xdr:rowOff>
                  </to>
                </anchor>
              </controlPr>
            </control>
          </mc:Choice>
        </mc:AlternateContent>
        <mc:AlternateContent xmlns:mc="http://schemas.openxmlformats.org/markup-compatibility/2006">
          <mc:Choice Requires="x14">
            <control shapeId="1056" r:id="rId11" name="Check Box 32">
              <controlPr defaultSize="0" autoFill="0" autoLine="0" autoPict="0">
                <anchor moveWithCells="1">
                  <from>
                    <xdr:col>3</xdr:col>
                    <xdr:colOff>1152525</xdr:colOff>
                    <xdr:row>17</xdr:row>
                    <xdr:rowOff>571500</xdr:rowOff>
                  </from>
                  <to>
                    <xdr:col>3</xdr:col>
                    <xdr:colOff>1485900</xdr:colOff>
                    <xdr:row>19</xdr:row>
                    <xdr:rowOff>28575</xdr:rowOff>
                  </to>
                </anchor>
              </controlPr>
            </control>
          </mc:Choice>
        </mc:AlternateContent>
        <mc:AlternateContent xmlns:mc="http://schemas.openxmlformats.org/markup-compatibility/2006">
          <mc:Choice Requires="x14">
            <control shapeId="1057" r:id="rId12" name="Check Box 33">
              <controlPr defaultSize="0" autoFill="0" autoLine="0" autoPict="0">
                <anchor moveWithCells="1">
                  <from>
                    <xdr:col>4</xdr:col>
                    <xdr:colOff>1152525</xdr:colOff>
                    <xdr:row>17</xdr:row>
                    <xdr:rowOff>571500</xdr:rowOff>
                  </from>
                  <to>
                    <xdr:col>4</xdr:col>
                    <xdr:colOff>1485900</xdr:colOff>
                    <xdr:row>19</xdr:row>
                    <xdr:rowOff>28575</xdr:rowOff>
                  </to>
                </anchor>
              </controlPr>
            </control>
          </mc:Choice>
        </mc:AlternateContent>
        <mc:AlternateContent xmlns:mc="http://schemas.openxmlformats.org/markup-compatibility/2006">
          <mc:Choice Requires="x14">
            <control shapeId="1058" r:id="rId13" name="Check Box 34">
              <controlPr defaultSize="0" autoFill="0" autoLine="0" autoPict="0">
                <anchor moveWithCells="1">
                  <from>
                    <xdr:col>5</xdr:col>
                    <xdr:colOff>1152525</xdr:colOff>
                    <xdr:row>17</xdr:row>
                    <xdr:rowOff>571500</xdr:rowOff>
                  </from>
                  <to>
                    <xdr:col>5</xdr:col>
                    <xdr:colOff>1485900</xdr:colOff>
                    <xdr:row>19</xdr:row>
                    <xdr:rowOff>28575</xdr:rowOff>
                  </to>
                </anchor>
              </controlPr>
            </control>
          </mc:Choice>
        </mc:AlternateContent>
        <mc:AlternateContent xmlns:mc="http://schemas.openxmlformats.org/markup-compatibility/2006">
          <mc:Choice Requires="x14">
            <control shapeId="1059" r:id="rId14" name="Check Box 35">
              <controlPr defaultSize="0" autoFill="0" autoLine="0" autoPict="0">
                <anchor moveWithCells="1">
                  <from>
                    <xdr:col>3</xdr:col>
                    <xdr:colOff>1152525</xdr:colOff>
                    <xdr:row>21</xdr:row>
                    <xdr:rowOff>952500</xdr:rowOff>
                  </from>
                  <to>
                    <xdr:col>3</xdr:col>
                    <xdr:colOff>1485900</xdr:colOff>
                    <xdr:row>23</xdr:row>
                    <xdr:rowOff>28575</xdr:rowOff>
                  </to>
                </anchor>
              </controlPr>
            </control>
          </mc:Choice>
        </mc:AlternateContent>
        <mc:AlternateContent xmlns:mc="http://schemas.openxmlformats.org/markup-compatibility/2006">
          <mc:Choice Requires="x14">
            <control shapeId="1060" r:id="rId15" name="Check Box 36">
              <controlPr defaultSize="0" autoFill="0" autoLine="0" autoPict="0">
                <anchor moveWithCells="1">
                  <from>
                    <xdr:col>4</xdr:col>
                    <xdr:colOff>1152525</xdr:colOff>
                    <xdr:row>21</xdr:row>
                    <xdr:rowOff>952500</xdr:rowOff>
                  </from>
                  <to>
                    <xdr:col>4</xdr:col>
                    <xdr:colOff>1485900</xdr:colOff>
                    <xdr:row>23</xdr:row>
                    <xdr:rowOff>28575</xdr:rowOff>
                  </to>
                </anchor>
              </controlPr>
            </control>
          </mc:Choice>
        </mc:AlternateContent>
        <mc:AlternateContent xmlns:mc="http://schemas.openxmlformats.org/markup-compatibility/2006">
          <mc:Choice Requires="x14">
            <control shapeId="1061" r:id="rId16" name="Check Box 37">
              <controlPr defaultSize="0" autoFill="0" autoLine="0" autoPict="0">
                <anchor moveWithCells="1">
                  <from>
                    <xdr:col>5</xdr:col>
                    <xdr:colOff>1152525</xdr:colOff>
                    <xdr:row>21</xdr:row>
                    <xdr:rowOff>952500</xdr:rowOff>
                  </from>
                  <to>
                    <xdr:col>5</xdr:col>
                    <xdr:colOff>1485900</xdr:colOff>
                    <xdr:row>23</xdr:row>
                    <xdr:rowOff>28575</xdr:rowOff>
                  </to>
                </anchor>
              </controlPr>
            </control>
          </mc:Choice>
        </mc:AlternateContent>
        <mc:AlternateContent xmlns:mc="http://schemas.openxmlformats.org/markup-compatibility/2006">
          <mc:Choice Requires="x14">
            <control shapeId="1062" r:id="rId17" name="Check Box 38">
              <controlPr defaultSize="0" autoFill="0" autoLine="0" autoPict="0">
                <anchor moveWithCells="1">
                  <from>
                    <xdr:col>3</xdr:col>
                    <xdr:colOff>1152525</xdr:colOff>
                    <xdr:row>23</xdr:row>
                    <xdr:rowOff>762000</xdr:rowOff>
                  </from>
                  <to>
                    <xdr:col>3</xdr:col>
                    <xdr:colOff>1485900</xdr:colOff>
                    <xdr:row>25</xdr:row>
                    <xdr:rowOff>28575</xdr:rowOff>
                  </to>
                </anchor>
              </controlPr>
            </control>
          </mc:Choice>
        </mc:AlternateContent>
        <mc:AlternateContent xmlns:mc="http://schemas.openxmlformats.org/markup-compatibility/2006">
          <mc:Choice Requires="x14">
            <control shapeId="1063" r:id="rId18" name="Check Box 39">
              <controlPr defaultSize="0" autoFill="0" autoLine="0" autoPict="0">
                <anchor moveWithCells="1">
                  <from>
                    <xdr:col>4</xdr:col>
                    <xdr:colOff>1152525</xdr:colOff>
                    <xdr:row>23</xdr:row>
                    <xdr:rowOff>762000</xdr:rowOff>
                  </from>
                  <to>
                    <xdr:col>4</xdr:col>
                    <xdr:colOff>1485900</xdr:colOff>
                    <xdr:row>25</xdr:row>
                    <xdr:rowOff>28575</xdr:rowOff>
                  </to>
                </anchor>
              </controlPr>
            </control>
          </mc:Choice>
        </mc:AlternateContent>
        <mc:AlternateContent xmlns:mc="http://schemas.openxmlformats.org/markup-compatibility/2006">
          <mc:Choice Requires="x14">
            <control shapeId="1064" r:id="rId19" name="Check Box 40">
              <controlPr defaultSize="0" autoFill="0" autoLine="0" autoPict="0">
                <anchor moveWithCells="1">
                  <from>
                    <xdr:col>5</xdr:col>
                    <xdr:colOff>1152525</xdr:colOff>
                    <xdr:row>23</xdr:row>
                    <xdr:rowOff>762000</xdr:rowOff>
                  </from>
                  <to>
                    <xdr:col>5</xdr:col>
                    <xdr:colOff>1485900</xdr:colOff>
                    <xdr:row>25</xdr:row>
                    <xdr:rowOff>28575</xdr:rowOff>
                  </to>
                </anchor>
              </controlPr>
            </control>
          </mc:Choice>
        </mc:AlternateContent>
        <mc:AlternateContent xmlns:mc="http://schemas.openxmlformats.org/markup-compatibility/2006">
          <mc:Choice Requires="x14">
            <control shapeId="1065" r:id="rId20" name="Check Box 41">
              <controlPr defaultSize="0" autoFill="0" autoLine="0" autoPict="0">
                <anchor moveWithCells="1">
                  <from>
                    <xdr:col>7</xdr:col>
                    <xdr:colOff>1019175</xdr:colOff>
                    <xdr:row>28</xdr:row>
                    <xdr:rowOff>762000</xdr:rowOff>
                  </from>
                  <to>
                    <xdr:col>7</xdr:col>
                    <xdr:colOff>1362075</xdr:colOff>
                    <xdr:row>30</xdr:row>
                    <xdr:rowOff>28575</xdr:rowOff>
                  </to>
                </anchor>
              </controlPr>
            </control>
          </mc:Choice>
        </mc:AlternateContent>
        <mc:AlternateContent xmlns:mc="http://schemas.openxmlformats.org/markup-compatibility/2006">
          <mc:Choice Requires="x14">
            <control shapeId="1066" r:id="rId21" name="Check Box 42">
              <controlPr defaultSize="0" autoFill="0" autoLine="0" autoPict="0">
                <anchor moveWithCells="1">
                  <from>
                    <xdr:col>8</xdr:col>
                    <xdr:colOff>1019175</xdr:colOff>
                    <xdr:row>28</xdr:row>
                    <xdr:rowOff>762000</xdr:rowOff>
                  </from>
                  <to>
                    <xdr:col>8</xdr:col>
                    <xdr:colOff>1362075</xdr:colOff>
                    <xdr:row>30</xdr:row>
                    <xdr:rowOff>28575</xdr:rowOff>
                  </to>
                </anchor>
              </controlPr>
            </control>
          </mc:Choice>
        </mc:AlternateContent>
        <mc:AlternateContent xmlns:mc="http://schemas.openxmlformats.org/markup-compatibility/2006">
          <mc:Choice Requires="x14">
            <control shapeId="1067" r:id="rId22" name="Check Box 43">
              <controlPr defaultSize="0" autoFill="0" autoLine="0" autoPict="0">
                <anchor moveWithCells="1">
                  <from>
                    <xdr:col>3</xdr:col>
                    <xdr:colOff>1019175</xdr:colOff>
                    <xdr:row>28</xdr:row>
                    <xdr:rowOff>762000</xdr:rowOff>
                  </from>
                  <to>
                    <xdr:col>3</xdr:col>
                    <xdr:colOff>1362075</xdr:colOff>
                    <xdr:row>30</xdr:row>
                    <xdr:rowOff>28575</xdr:rowOff>
                  </to>
                </anchor>
              </controlPr>
            </control>
          </mc:Choice>
        </mc:AlternateContent>
        <mc:AlternateContent xmlns:mc="http://schemas.openxmlformats.org/markup-compatibility/2006">
          <mc:Choice Requires="x14">
            <control shapeId="1068" r:id="rId23" name="Check Box 44">
              <controlPr defaultSize="0" autoFill="0" autoLine="0" autoPict="0">
                <anchor moveWithCells="1">
                  <from>
                    <xdr:col>3</xdr:col>
                    <xdr:colOff>1019175</xdr:colOff>
                    <xdr:row>34</xdr:row>
                    <xdr:rowOff>381000</xdr:rowOff>
                  </from>
                  <to>
                    <xdr:col>3</xdr:col>
                    <xdr:colOff>1362075</xdr:colOff>
                    <xdr:row>36</xdr:row>
                    <xdr:rowOff>28575</xdr:rowOff>
                  </to>
                </anchor>
              </controlPr>
            </control>
          </mc:Choice>
        </mc:AlternateContent>
        <mc:AlternateContent xmlns:mc="http://schemas.openxmlformats.org/markup-compatibility/2006">
          <mc:Choice Requires="x14">
            <control shapeId="1069" r:id="rId24" name="Check Box 45">
              <controlPr defaultSize="0" autoFill="0" autoLine="0" autoPict="0">
                <anchor moveWithCells="1">
                  <from>
                    <xdr:col>4</xdr:col>
                    <xdr:colOff>1019175</xdr:colOff>
                    <xdr:row>34</xdr:row>
                    <xdr:rowOff>381000</xdr:rowOff>
                  </from>
                  <to>
                    <xdr:col>4</xdr:col>
                    <xdr:colOff>1362075</xdr:colOff>
                    <xdr:row>36</xdr:row>
                    <xdr:rowOff>28575</xdr:rowOff>
                  </to>
                </anchor>
              </controlPr>
            </control>
          </mc:Choice>
        </mc:AlternateContent>
        <mc:AlternateContent xmlns:mc="http://schemas.openxmlformats.org/markup-compatibility/2006">
          <mc:Choice Requires="x14">
            <control shapeId="1070" r:id="rId25" name="Check Box 46">
              <controlPr defaultSize="0" autoFill="0" autoLine="0" autoPict="0">
                <anchor moveWithCells="1">
                  <from>
                    <xdr:col>5</xdr:col>
                    <xdr:colOff>1019175</xdr:colOff>
                    <xdr:row>34</xdr:row>
                    <xdr:rowOff>381000</xdr:rowOff>
                  </from>
                  <to>
                    <xdr:col>5</xdr:col>
                    <xdr:colOff>1362075</xdr:colOff>
                    <xdr:row>36</xdr:row>
                    <xdr:rowOff>28575</xdr:rowOff>
                  </to>
                </anchor>
              </controlPr>
            </control>
          </mc:Choice>
        </mc:AlternateContent>
        <mc:AlternateContent xmlns:mc="http://schemas.openxmlformats.org/markup-compatibility/2006">
          <mc:Choice Requires="x14">
            <control shapeId="1071" r:id="rId26" name="Check Box 47">
              <controlPr defaultSize="0" autoFill="0" autoLine="0" autoPict="0">
                <anchor moveWithCells="1">
                  <from>
                    <xdr:col>3</xdr:col>
                    <xdr:colOff>1019175</xdr:colOff>
                    <xdr:row>39</xdr:row>
                    <xdr:rowOff>762000</xdr:rowOff>
                  </from>
                  <to>
                    <xdr:col>3</xdr:col>
                    <xdr:colOff>1362075</xdr:colOff>
                    <xdr:row>41</xdr:row>
                    <xdr:rowOff>28575</xdr:rowOff>
                  </to>
                </anchor>
              </controlPr>
            </control>
          </mc:Choice>
        </mc:AlternateContent>
        <mc:AlternateContent xmlns:mc="http://schemas.openxmlformats.org/markup-compatibility/2006">
          <mc:Choice Requires="x14">
            <control shapeId="1072" r:id="rId27" name="Check Box 48">
              <controlPr defaultSize="0" autoFill="0" autoLine="0" autoPict="0">
                <anchor moveWithCells="1">
                  <from>
                    <xdr:col>4</xdr:col>
                    <xdr:colOff>1019175</xdr:colOff>
                    <xdr:row>39</xdr:row>
                    <xdr:rowOff>762000</xdr:rowOff>
                  </from>
                  <to>
                    <xdr:col>4</xdr:col>
                    <xdr:colOff>1362075</xdr:colOff>
                    <xdr:row>41</xdr:row>
                    <xdr:rowOff>28575</xdr:rowOff>
                  </to>
                </anchor>
              </controlPr>
            </control>
          </mc:Choice>
        </mc:AlternateContent>
        <mc:AlternateContent xmlns:mc="http://schemas.openxmlformats.org/markup-compatibility/2006">
          <mc:Choice Requires="x14">
            <control shapeId="1073" r:id="rId28" name="Check Box 49">
              <controlPr defaultSize="0" autoFill="0" autoLine="0" autoPict="0">
                <anchor moveWithCells="1">
                  <from>
                    <xdr:col>5</xdr:col>
                    <xdr:colOff>1019175</xdr:colOff>
                    <xdr:row>39</xdr:row>
                    <xdr:rowOff>762000</xdr:rowOff>
                  </from>
                  <to>
                    <xdr:col>5</xdr:col>
                    <xdr:colOff>1362075</xdr:colOff>
                    <xdr:row>41</xdr:row>
                    <xdr:rowOff>28575</xdr:rowOff>
                  </to>
                </anchor>
              </controlPr>
            </control>
          </mc:Choice>
        </mc:AlternateContent>
        <mc:AlternateContent xmlns:mc="http://schemas.openxmlformats.org/markup-compatibility/2006">
          <mc:Choice Requires="x14">
            <control shapeId="1074" r:id="rId29" name="Check Box 50">
              <controlPr defaultSize="0" autoFill="0" autoLine="0" autoPict="0">
                <anchor moveWithCells="1">
                  <from>
                    <xdr:col>3</xdr:col>
                    <xdr:colOff>1057275</xdr:colOff>
                    <xdr:row>57</xdr:row>
                    <xdr:rowOff>952500</xdr:rowOff>
                  </from>
                  <to>
                    <xdr:col>3</xdr:col>
                    <xdr:colOff>1400175</xdr:colOff>
                    <xdr:row>59</xdr:row>
                    <xdr:rowOff>28575</xdr:rowOff>
                  </to>
                </anchor>
              </controlPr>
            </control>
          </mc:Choice>
        </mc:AlternateContent>
        <mc:AlternateContent xmlns:mc="http://schemas.openxmlformats.org/markup-compatibility/2006">
          <mc:Choice Requires="x14">
            <control shapeId="1075" r:id="rId30" name="Check Box 51">
              <controlPr defaultSize="0" autoFill="0" autoLine="0" autoPict="0">
                <anchor moveWithCells="1">
                  <from>
                    <xdr:col>4</xdr:col>
                    <xdr:colOff>1057275</xdr:colOff>
                    <xdr:row>57</xdr:row>
                    <xdr:rowOff>952500</xdr:rowOff>
                  </from>
                  <to>
                    <xdr:col>4</xdr:col>
                    <xdr:colOff>1400175</xdr:colOff>
                    <xdr:row>59</xdr:row>
                    <xdr:rowOff>28575</xdr:rowOff>
                  </to>
                </anchor>
              </controlPr>
            </control>
          </mc:Choice>
        </mc:AlternateContent>
        <mc:AlternateContent xmlns:mc="http://schemas.openxmlformats.org/markup-compatibility/2006">
          <mc:Choice Requires="x14">
            <control shapeId="1076" r:id="rId31" name="Check Box 52">
              <controlPr defaultSize="0" autoFill="0" autoLine="0" autoPict="0">
                <anchor moveWithCells="1">
                  <from>
                    <xdr:col>5</xdr:col>
                    <xdr:colOff>1057275</xdr:colOff>
                    <xdr:row>57</xdr:row>
                    <xdr:rowOff>952500</xdr:rowOff>
                  </from>
                  <to>
                    <xdr:col>5</xdr:col>
                    <xdr:colOff>1400175</xdr:colOff>
                    <xdr:row>59</xdr:row>
                    <xdr:rowOff>28575</xdr:rowOff>
                  </to>
                </anchor>
              </controlPr>
            </control>
          </mc:Choice>
        </mc:AlternateContent>
        <mc:AlternateContent xmlns:mc="http://schemas.openxmlformats.org/markup-compatibility/2006">
          <mc:Choice Requires="x14">
            <control shapeId="1080" r:id="rId32" name="Check Box 56">
              <controlPr defaultSize="0" autoFill="0" autoLine="0" autoPict="0">
                <anchor moveWithCells="1">
                  <from>
                    <xdr:col>3</xdr:col>
                    <xdr:colOff>1057275</xdr:colOff>
                    <xdr:row>68</xdr:row>
                    <xdr:rowOff>762000</xdr:rowOff>
                  </from>
                  <to>
                    <xdr:col>3</xdr:col>
                    <xdr:colOff>1400175</xdr:colOff>
                    <xdr:row>70</xdr:row>
                    <xdr:rowOff>28575</xdr:rowOff>
                  </to>
                </anchor>
              </controlPr>
            </control>
          </mc:Choice>
        </mc:AlternateContent>
        <mc:AlternateContent xmlns:mc="http://schemas.openxmlformats.org/markup-compatibility/2006">
          <mc:Choice Requires="x14">
            <control shapeId="1081" r:id="rId33" name="Check Box 57">
              <controlPr defaultSize="0" autoFill="0" autoLine="0" autoPict="0">
                <anchor moveWithCells="1">
                  <from>
                    <xdr:col>4</xdr:col>
                    <xdr:colOff>1057275</xdr:colOff>
                    <xdr:row>68</xdr:row>
                    <xdr:rowOff>762000</xdr:rowOff>
                  </from>
                  <to>
                    <xdr:col>4</xdr:col>
                    <xdr:colOff>1400175</xdr:colOff>
                    <xdr:row>70</xdr:row>
                    <xdr:rowOff>28575</xdr:rowOff>
                  </to>
                </anchor>
              </controlPr>
            </control>
          </mc:Choice>
        </mc:AlternateContent>
        <mc:AlternateContent xmlns:mc="http://schemas.openxmlformats.org/markup-compatibility/2006">
          <mc:Choice Requires="x14">
            <control shapeId="1082" r:id="rId34" name="Check Box 58">
              <controlPr defaultSize="0" autoFill="0" autoLine="0" autoPict="0">
                <anchor moveWithCells="1">
                  <from>
                    <xdr:col>5</xdr:col>
                    <xdr:colOff>1057275</xdr:colOff>
                    <xdr:row>68</xdr:row>
                    <xdr:rowOff>762000</xdr:rowOff>
                  </from>
                  <to>
                    <xdr:col>5</xdr:col>
                    <xdr:colOff>1400175</xdr:colOff>
                    <xdr:row>70</xdr:row>
                    <xdr:rowOff>28575</xdr:rowOff>
                  </to>
                </anchor>
              </controlPr>
            </control>
          </mc:Choice>
        </mc:AlternateContent>
        <mc:AlternateContent xmlns:mc="http://schemas.openxmlformats.org/markup-compatibility/2006">
          <mc:Choice Requires="x14">
            <control shapeId="1083" r:id="rId35" name="Check Box 59">
              <controlPr defaultSize="0" autoFill="0" autoLine="0" autoPict="0">
                <anchor moveWithCells="1">
                  <from>
                    <xdr:col>3</xdr:col>
                    <xdr:colOff>1057275</xdr:colOff>
                    <xdr:row>77</xdr:row>
                    <xdr:rowOff>571500</xdr:rowOff>
                  </from>
                  <to>
                    <xdr:col>3</xdr:col>
                    <xdr:colOff>1400175</xdr:colOff>
                    <xdr:row>79</xdr:row>
                    <xdr:rowOff>28575</xdr:rowOff>
                  </to>
                </anchor>
              </controlPr>
            </control>
          </mc:Choice>
        </mc:AlternateContent>
        <mc:AlternateContent xmlns:mc="http://schemas.openxmlformats.org/markup-compatibility/2006">
          <mc:Choice Requires="x14">
            <control shapeId="1084" r:id="rId36" name="Check Box 60">
              <controlPr defaultSize="0" autoFill="0" autoLine="0" autoPict="0">
                <anchor moveWithCells="1">
                  <from>
                    <xdr:col>4</xdr:col>
                    <xdr:colOff>1057275</xdr:colOff>
                    <xdr:row>77</xdr:row>
                    <xdr:rowOff>571500</xdr:rowOff>
                  </from>
                  <to>
                    <xdr:col>4</xdr:col>
                    <xdr:colOff>1400175</xdr:colOff>
                    <xdr:row>79</xdr:row>
                    <xdr:rowOff>28575</xdr:rowOff>
                  </to>
                </anchor>
              </controlPr>
            </control>
          </mc:Choice>
        </mc:AlternateContent>
        <mc:AlternateContent xmlns:mc="http://schemas.openxmlformats.org/markup-compatibility/2006">
          <mc:Choice Requires="x14">
            <control shapeId="1085" r:id="rId37" name="Check Box 61">
              <controlPr defaultSize="0" autoFill="0" autoLine="0" autoPict="0">
                <anchor moveWithCells="1">
                  <from>
                    <xdr:col>5</xdr:col>
                    <xdr:colOff>1057275</xdr:colOff>
                    <xdr:row>77</xdr:row>
                    <xdr:rowOff>571500</xdr:rowOff>
                  </from>
                  <to>
                    <xdr:col>5</xdr:col>
                    <xdr:colOff>1400175</xdr:colOff>
                    <xdr:row>79</xdr:row>
                    <xdr:rowOff>28575</xdr:rowOff>
                  </to>
                </anchor>
              </controlPr>
            </control>
          </mc:Choice>
        </mc:AlternateContent>
        <mc:AlternateContent xmlns:mc="http://schemas.openxmlformats.org/markup-compatibility/2006">
          <mc:Choice Requires="x14">
            <control shapeId="1089" r:id="rId38" name="Check Box 65">
              <controlPr defaultSize="0" autoFill="0" autoLine="0" autoPict="0">
                <anchor moveWithCells="1">
                  <from>
                    <xdr:col>3</xdr:col>
                    <xdr:colOff>1057275</xdr:colOff>
                    <xdr:row>86</xdr:row>
                    <xdr:rowOff>1333500</xdr:rowOff>
                  </from>
                  <to>
                    <xdr:col>3</xdr:col>
                    <xdr:colOff>1400175</xdr:colOff>
                    <xdr:row>88</xdr:row>
                    <xdr:rowOff>28575</xdr:rowOff>
                  </to>
                </anchor>
              </controlPr>
            </control>
          </mc:Choice>
        </mc:AlternateContent>
        <mc:AlternateContent xmlns:mc="http://schemas.openxmlformats.org/markup-compatibility/2006">
          <mc:Choice Requires="x14">
            <control shapeId="1090" r:id="rId39" name="Check Box 66">
              <controlPr defaultSize="0" autoFill="0" autoLine="0" autoPict="0">
                <anchor moveWithCells="1">
                  <from>
                    <xdr:col>4</xdr:col>
                    <xdr:colOff>1057275</xdr:colOff>
                    <xdr:row>86</xdr:row>
                    <xdr:rowOff>1333500</xdr:rowOff>
                  </from>
                  <to>
                    <xdr:col>4</xdr:col>
                    <xdr:colOff>1400175</xdr:colOff>
                    <xdr:row>88</xdr:row>
                    <xdr:rowOff>28575</xdr:rowOff>
                  </to>
                </anchor>
              </controlPr>
            </control>
          </mc:Choice>
        </mc:AlternateContent>
        <mc:AlternateContent xmlns:mc="http://schemas.openxmlformats.org/markup-compatibility/2006">
          <mc:Choice Requires="x14">
            <control shapeId="1091" r:id="rId40" name="Check Box 67">
              <controlPr defaultSize="0" autoFill="0" autoLine="0" autoPict="0">
                <anchor moveWithCells="1">
                  <from>
                    <xdr:col>5</xdr:col>
                    <xdr:colOff>1057275</xdr:colOff>
                    <xdr:row>86</xdr:row>
                    <xdr:rowOff>1333500</xdr:rowOff>
                  </from>
                  <to>
                    <xdr:col>5</xdr:col>
                    <xdr:colOff>1400175</xdr:colOff>
                    <xdr:row>88</xdr:row>
                    <xdr:rowOff>28575</xdr:rowOff>
                  </to>
                </anchor>
              </controlPr>
            </control>
          </mc:Choice>
        </mc:AlternateContent>
        <mc:AlternateContent xmlns:mc="http://schemas.openxmlformats.org/markup-compatibility/2006">
          <mc:Choice Requires="x14">
            <control shapeId="1092" r:id="rId41" name="Check Box 68">
              <controlPr defaultSize="0" autoFill="0" autoLine="0" autoPict="0">
                <anchor moveWithCells="1">
                  <from>
                    <xdr:col>3</xdr:col>
                    <xdr:colOff>1000125</xdr:colOff>
                    <xdr:row>97</xdr:row>
                    <xdr:rowOff>1333500</xdr:rowOff>
                  </from>
                  <to>
                    <xdr:col>3</xdr:col>
                    <xdr:colOff>1333500</xdr:colOff>
                    <xdr:row>99</xdr:row>
                    <xdr:rowOff>28575</xdr:rowOff>
                  </to>
                </anchor>
              </controlPr>
            </control>
          </mc:Choice>
        </mc:AlternateContent>
        <mc:AlternateContent xmlns:mc="http://schemas.openxmlformats.org/markup-compatibility/2006">
          <mc:Choice Requires="x14">
            <control shapeId="1093" r:id="rId42" name="Check Box 69">
              <controlPr defaultSize="0" autoFill="0" autoLine="0" autoPict="0">
                <anchor moveWithCells="1">
                  <from>
                    <xdr:col>4</xdr:col>
                    <xdr:colOff>1000125</xdr:colOff>
                    <xdr:row>97</xdr:row>
                    <xdr:rowOff>1333500</xdr:rowOff>
                  </from>
                  <to>
                    <xdr:col>4</xdr:col>
                    <xdr:colOff>1333500</xdr:colOff>
                    <xdr:row>99</xdr:row>
                    <xdr:rowOff>28575</xdr:rowOff>
                  </to>
                </anchor>
              </controlPr>
            </control>
          </mc:Choice>
        </mc:AlternateContent>
        <mc:AlternateContent xmlns:mc="http://schemas.openxmlformats.org/markup-compatibility/2006">
          <mc:Choice Requires="x14">
            <control shapeId="1094" r:id="rId43" name="Check Box 70">
              <controlPr defaultSize="0" autoFill="0" autoLine="0" autoPict="0">
                <anchor moveWithCells="1">
                  <from>
                    <xdr:col>5</xdr:col>
                    <xdr:colOff>1000125</xdr:colOff>
                    <xdr:row>97</xdr:row>
                    <xdr:rowOff>1333500</xdr:rowOff>
                  </from>
                  <to>
                    <xdr:col>5</xdr:col>
                    <xdr:colOff>1333500</xdr:colOff>
                    <xdr:row>99</xdr:row>
                    <xdr:rowOff>28575</xdr:rowOff>
                  </to>
                </anchor>
              </controlPr>
            </control>
          </mc:Choice>
        </mc:AlternateContent>
        <mc:AlternateContent xmlns:mc="http://schemas.openxmlformats.org/markup-compatibility/2006">
          <mc:Choice Requires="x14">
            <control shapeId="1098" r:id="rId44" name="Check Box 74">
              <controlPr defaultSize="0" autoFill="0" autoLine="0" autoPict="0">
                <anchor moveWithCells="1">
                  <from>
                    <xdr:col>3</xdr:col>
                    <xdr:colOff>1000125</xdr:colOff>
                    <xdr:row>108</xdr:row>
                    <xdr:rowOff>952500</xdr:rowOff>
                  </from>
                  <to>
                    <xdr:col>3</xdr:col>
                    <xdr:colOff>1343025</xdr:colOff>
                    <xdr:row>110</xdr:row>
                    <xdr:rowOff>28575</xdr:rowOff>
                  </to>
                </anchor>
              </controlPr>
            </control>
          </mc:Choice>
        </mc:AlternateContent>
        <mc:AlternateContent xmlns:mc="http://schemas.openxmlformats.org/markup-compatibility/2006">
          <mc:Choice Requires="x14">
            <control shapeId="1099" r:id="rId45" name="Check Box 75">
              <controlPr defaultSize="0" autoFill="0" autoLine="0" autoPict="0">
                <anchor moveWithCells="1">
                  <from>
                    <xdr:col>4</xdr:col>
                    <xdr:colOff>1000125</xdr:colOff>
                    <xdr:row>108</xdr:row>
                    <xdr:rowOff>952500</xdr:rowOff>
                  </from>
                  <to>
                    <xdr:col>4</xdr:col>
                    <xdr:colOff>1343025</xdr:colOff>
                    <xdr:row>110</xdr:row>
                    <xdr:rowOff>28575</xdr:rowOff>
                  </to>
                </anchor>
              </controlPr>
            </control>
          </mc:Choice>
        </mc:AlternateContent>
        <mc:AlternateContent xmlns:mc="http://schemas.openxmlformats.org/markup-compatibility/2006">
          <mc:Choice Requires="x14">
            <control shapeId="1100" r:id="rId46" name="Check Box 76">
              <controlPr defaultSize="0" autoFill="0" autoLine="0" autoPict="0">
                <anchor moveWithCells="1">
                  <from>
                    <xdr:col>5</xdr:col>
                    <xdr:colOff>1000125</xdr:colOff>
                    <xdr:row>108</xdr:row>
                    <xdr:rowOff>952500</xdr:rowOff>
                  </from>
                  <to>
                    <xdr:col>5</xdr:col>
                    <xdr:colOff>1343025</xdr:colOff>
                    <xdr:row>110</xdr:row>
                    <xdr:rowOff>28575</xdr:rowOff>
                  </to>
                </anchor>
              </controlPr>
            </control>
          </mc:Choice>
        </mc:AlternateContent>
        <mc:AlternateContent xmlns:mc="http://schemas.openxmlformats.org/markup-compatibility/2006">
          <mc:Choice Requires="x14">
            <control shapeId="1101" r:id="rId47" name="Check Box 77">
              <controlPr defaultSize="0" autoFill="0" autoLine="0" autoPict="0">
                <anchor moveWithCells="1">
                  <from>
                    <xdr:col>3</xdr:col>
                    <xdr:colOff>923925</xdr:colOff>
                    <xdr:row>119</xdr:row>
                    <xdr:rowOff>762000</xdr:rowOff>
                  </from>
                  <to>
                    <xdr:col>3</xdr:col>
                    <xdr:colOff>1257300</xdr:colOff>
                    <xdr:row>121</xdr:row>
                    <xdr:rowOff>28575</xdr:rowOff>
                  </to>
                </anchor>
              </controlPr>
            </control>
          </mc:Choice>
        </mc:AlternateContent>
        <mc:AlternateContent xmlns:mc="http://schemas.openxmlformats.org/markup-compatibility/2006">
          <mc:Choice Requires="x14">
            <control shapeId="1102" r:id="rId48" name="Check Box 78">
              <controlPr defaultSize="0" autoFill="0" autoLine="0" autoPict="0">
                <anchor moveWithCells="1">
                  <from>
                    <xdr:col>4</xdr:col>
                    <xdr:colOff>923925</xdr:colOff>
                    <xdr:row>119</xdr:row>
                    <xdr:rowOff>762000</xdr:rowOff>
                  </from>
                  <to>
                    <xdr:col>4</xdr:col>
                    <xdr:colOff>1257300</xdr:colOff>
                    <xdr:row>121</xdr:row>
                    <xdr:rowOff>28575</xdr:rowOff>
                  </to>
                </anchor>
              </controlPr>
            </control>
          </mc:Choice>
        </mc:AlternateContent>
        <mc:AlternateContent xmlns:mc="http://schemas.openxmlformats.org/markup-compatibility/2006">
          <mc:Choice Requires="x14">
            <control shapeId="1103" r:id="rId49" name="Check Box 79">
              <controlPr defaultSize="0" autoFill="0" autoLine="0" autoPict="0">
                <anchor moveWithCells="1">
                  <from>
                    <xdr:col>5</xdr:col>
                    <xdr:colOff>923925</xdr:colOff>
                    <xdr:row>119</xdr:row>
                    <xdr:rowOff>762000</xdr:rowOff>
                  </from>
                  <to>
                    <xdr:col>5</xdr:col>
                    <xdr:colOff>1257300</xdr:colOff>
                    <xdr:row>121</xdr:row>
                    <xdr:rowOff>28575</xdr:rowOff>
                  </to>
                </anchor>
              </controlPr>
            </control>
          </mc:Choice>
        </mc:AlternateContent>
        <mc:AlternateContent xmlns:mc="http://schemas.openxmlformats.org/markup-compatibility/2006">
          <mc:Choice Requires="x14">
            <control shapeId="1104" r:id="rId50" name="Check Box 80">
              <controlPr defaultSize="0" autoFill="0" autoLine="0" autoPict="0">
                <anchor moveWithCells="1">
                  <from>
                    <xdr:col>3</xdr:col>
                    <xdr:colOff>923925</xdr:colOff>
                    <xdr:row>123</xdr:row>
                    <xdr:rowOff>2095500</xdr:rowOff>
                  </from>
                  <to>
                    <xdr:col>3</xdr:col>
                    <xdr:colOff>1257300</xdr:colOff>
                    <xdr:row>125</xdr:row>
                    <xdr:rowOff>28575</xdr:rowOff>
                  </to>
                </anchor>
              </controlPr>
            </control>
          </mc:Choice>
        </mc:AlternateContent>
        <mc:AlternateContent xmlns:mc="http://schemas.openxmlformats.org/markup-compatibility/2006">
          <mc:Choice Requires="x14">
            <control shapeId="1105" r:id="rId51" name="Check Box 81">
              <controlPr defaultSize="0" autoFill="0" autoLine="0" autoPict="0">
                <anchor moveWithCells="1">
                  <from>
                    <xdr:col>4</xdr:col>
                    <xdr:colOff>923925</xdr:colOff>
                    <xdr:row>123</xdr:row>
                    <xdr:rowOff>2095500</xdr:rowOff>
                  </from>
                  <to>
                    <xdr:col>4</xdr:col>
                    <xdr:colOff>1257300</xdr:colOff>
                    <xdr:row>125</xdr:row>
                    <xdr:rowOff>28575</xdr:rowOff>
                  </to>
                </anchor>
              </controlPr>
            </control>
          </mc:Choice>
        </mc:AlternateContent>
        <mc:AlternateContent xmlns:mc="http://schemas.openxmlformats.org/markup-compatibility/2006">
          <mc:Choice Requires="x14">
            <control shapeId="1106" r:id="rId52" name="Check Box 82">
              <controlPr defaultSize="0" autoFill="0" autoLine="0" autoPict="0">
                <anchor moveWithCells="1">
                  <from>
                    <xdr:col>5</xdr:col>
                    <xdr:colOff>923925</xdr:colOff>
                    <xdr:row>123</xdr:row>
                    <xdr:rowOff>2095500</xdr:rowOff>
                  </from>
                  <to>
                    <xdr:col>5</xdr:col>
                    <xdr:colOff>1257300</xdr:colOff>
                    <xdr:row>125</xdr:row>
                    <xdr:rowOff>28575</xdr:rowOff>
                  </to>
                </anchor>
              </controlPr>
            </control>
          </mc:Choice>
        </mc:AlternateContent>
        <mc:AlternateContent xmlns:mc="http://schemas.openxmlformats.org/markup-compatibility/2006">
          <mc:Choice Requires="x14">
            <control shapeId="1107" r:id="rId53" name="Check Box 83">
              <controlPr defaultSize="0" autoFill="0" autoLine="0" autoPict="0">
                <anchor moveWithCells="1">
                  <from>
                    <xdr:col>3</xdr:col>
                    <xdr:colOff>923925</xdr:colOff>
                    <xdr:row>130</xdr:row>
                    <xdr:rowOff>1333500</xdr:rowOff>
                  </from>
                  <to>
                    <xdr:col>3</xdr:col>
                    <xdr:colOff>1257300</xdr:colOff>
                    <xdr:row>132</xdr:row>
                    <xdr:rowOff>28575</xdr:rowOff>
                  </to>
                </anchor>
              </controlPr>
            </control>
          </mc:Choice>
        </mc:AlternateContent>
        <mc:AlternateContent xmlns:mc="http://schemas.openxmlformats.org/markup-compatibility/2006">
          <mc:Choice Requires="x14">
            <control shapeId="1108" r:id="rId54" name="Check Box 84">
              <controlPr defaultSize="0" autoFill="0" autoLine="0" autoPict="0">
                <anchor moveWithCells="1">
                  <from>
                    <xdr:col>4</xdr:col>
                    <xdr:colOff>923925</xdr:colOff>
                    <xdr:row>130</xdr:row>
                    <xdr:rowOff>1333500</xdr:rowOff>
                  </from>
                  <to>
                    <xdr:col>4</xdr:col>
                    <xdr:colOff>1257300</xdr:colOff>
                    <xdr:row>132</xdr:row>
                    <xdr:rowOff>28575</xdr:rowOff>
                  </to>
                </anchor>
              </controlPr>
            </control>
          </mc:Choice>
        </mc:AlternateContent>
        <mc:AlternateContent xmlns:mc="http://schemas.openxmlformats.org/markup-compatibility/2006">
          <mc:Choice Requires="x14">
            <control shapeId="1109" r:id="rId55" name="Check Box 85">
              <controlPr defaultSize="0" autoFill="0" autoLine="0" autoPict="0">
                <anchor moveWithCells="1">
                  <from>
                    <xdr:col>5</xdr:col>
                    <xdr:colOff>923925</xdr:colOff>
                    <xdr:row>130</xdr:row>
                    <xdr:rowOff>1333500</xdr:rowOff>
                  </from>
                  <to>
                    <xdr:col>5</xdr:col>
                    <xdr:colOff>1257300</xdr:colOff>
                    <xdr:row>132</xdr:row>
                    <xdr:rowOff>28575</xdr:rowOff>
                  </to>
                </anchor>
              </controlPr>
            </control>
          </mc:Choice>
        </mc:AlternateContent>
        <mc:AlternateContent xmlns:mc="http://schemas.openxmlformats.org/markup-compatibility/2006">
          <mc:Choice Requires="x14">
            <control shapeId="1110" r:id="rId56" name="Check Box 86">
              <controlPr defaultSize="0" autoFill="0" autoLine="0" autoPict="0">
                <anchor moveWithCells="1">
                  <from>
                    <xdr:col>3</xdr:col>
                    <xdr:colOff>923925</xdr:colOff>
                    <xdr:row>141</xdr:row>
                    <xdr:rowOff>1333500</xdr:rowOff>
                  </from>
                  <to>
                    <xdr:col>3</xdr:col>
                    <xdr:colOff>1257300</xdr:colOff>
                    <xdr:row>143</xdr:row>
                    <xdr:rowOff>28575</xdr:rowOff>
                  </to>
                </anchor>
              </controlPr>
            </control>
          </mc:Choice>
        </mc:AlternateContent>
        <mc:AlternateContent xmlns:mc="http://schemas.openxmlformats.org/markup-compatibility/2006">
          <mc:Choice Requires="x14">
            <control shapeId="1111" r:id="rId57" name="Check Box 87">
              <controlPr defaultSize="0" autoFill="0" autoLine="0" autoPict="0">
                <anchor moveWithCells="1">
                  <from>
                    <xdr:col>4</xdr:col>
                    <xdr:colOff>923925</xdr:colOff>
                    <xdr:row>141</xdr:row>
                    <xdr:rowOff>1333500</xdr:rowOff>
                  </from>
                  <to>
                    <xdr:col>4</xdr:col>
                    <xdr:colOff>1257300</xdr:colOff>
                    <xdr:row>143</xdr:row>
                    <xdr:rowOff>28575</xdr:rowOff>
                  </to>
                </anchor>
              </controlPr>
            </control>
          </mc:Choice>
        </mc:AlternateContent>
        <mc:AlternateContent xmlns:mc="http://schemas.openxmlformats.org/markup-compatibility/2006">
          <mc:Choice Requires="x14">
            <control shapeId="1112" r:id="rId58" name="Check Box 88">
              <controlPr defaultSize="0" autoFill="0" autoLine="0" autoPict="0">
                <anchor moveWithCells="1">
                  <from>
                    <xdr:col>5</xdr:col>
                    <xdr:colOff>923925</xdr:colOff>
                    <xdr:row>141</xdr:row>
                    <xdr:rowOff>1333500</xdr:rowOff>
                  </from>
                  <to>
                    <xdr:col>5</xdr:col>
                    <xdr:colOff>1257300</xdr:colOff>
                    <xdr:row>143</xdr:row>
                    <xdr:rowOff>28575</xdr:rowOff>
                  </to>
                </anchor>
              </controlPr>
            </control>
          </mc:Choice>
        </mc:AlternateContent>
        <mc:AlternateContent xmlns:mc="http://schemas.openxmlformats.org/markup-compatibility/2006">
          <mc:Choice Requires="x14">
            <control shapeId="1116" r:id="rId59" name="Check Box 92">
              <controlPr defaultSize="0" autoFill="0" autoLine="0" autoPict="0">
                <anchor moveWithCells="1">
                  <from>
                    <xdr:col>3</xdr:col>
                    <xdr:colOff>981075</xdr:colOff>
                    <xdr:row>150</xdr:row>
                    <xdr:rowOff>571500</xdr:rowOff>
                  </from>
                  <to>
                    <xdr:col>3</xdr:col>
                    <xdr:colOff>1323975</xdr:colOff>
                    <xdr:row>152</xdr:row>
                    <xdr:rowOff>28575</xdr:rowOff>
                  </to>
                </anchor>
              </controlPr>
            </control>
          </mc:Choice>
        </mc:AlternateContent>
        <mc:AlternateContent xmlns:mc="http://schemas.openxmlformats.org/markup-compatibility/2006">
          <mc:Choice Requires="x14">
            <control shapeId="1117" r:id="rId60" name="Check Box 93">
              <controlPr defaultSize="0" autoFill="0" autoLine="0" autoPict="0">
                <anchor moveWithCells="1">
                  <from>
                    <xdr:col>4</xdr:col>
                    <xdr:colOff>981075</xdr:colOff>
                    <xdr:row>150</xdr:row>
                    <xdr:rowOff>571500</xdr:rowOff>
                  </from>
                  <to>
                    <xdr:col>4</xdr:col>
                    <xdr:colOff>1323975</xdr:colOff>
                    <xdr:row>152</xdr:row>
                    <xdr:rowOff>28575</xdr:rowOff>
                  </to>
                </anchor>
              </controlPr>
            </control>
          </mc:Choice>
        </mc:AlternateContent>
        <mc:AlternateContent xmlns:mc="http://schemas.openxmlformats.org/markup-compatibility/2006">
          <mc:Choice Requires="x14">
            <control shapeId="1118" r:id="rId61" name="Check Box 94">
              <controlPr defaultSize="0" autoFill="0" autoLine="0" autoPict="0">
                <anchor moveWithCells="1">
                  <from>
                    <xdr:col>5</xdr:col>
                    <xdr:colOff>981075</xdr:colOff>
                    <xdr:row>150</xdr:row>
                    <xdr:rowOff>571500</xdr:rowOff>
                  </from>
                  <to>
                    <xdr:col>5</xdr:col>
                    <xdr:colOff>1323975</xdr:colOff>
                    <xdr:row>152</xdr:row>
                    <xdr:rowOff>28575</xdr:rowOff>
                  </to>
                </anchor>
              </controlPr>
            </control>
          </mc:Choice>
        </mc:AlternateContent>
        <mc:AlternateContent xmlns:mc="http://schemas.openxmlformats.org/markup-compatibility/2006">
          <mc:Choice Requires="x14">
            <control shapeId="1119" r:id="rId62" name="Check Box 95">
              <controlPr defaultSize="0" autoFill="0" autoLine="0" autoPict="0">
                <anchor moveWithCells="1">
                  <from>
                    <xdr:col>3</xdr:col>
                    <xdr:colOff>981075</xdr:colOff>
                    <xdr:row>154</xdr:row>
                    <xdr:rowOff>762000</xdr:rowOff>
                  </from>
                  <to>
                    <xdr:col>3</xdr:col>
                    <xdr:colOff>1323975</xdr:colOff>
                    <xdr:row>156</xdr:row>
                    <xdr:rowOff>28575</xdr:rowOff>
                  </to>
                </anchor>
              </controlPr>
            </control>
          </mc:Choice>
        </mc:AlternateContent>
        <mc:AlternateContent xmlns:mc="http://schemas.openxmlformats.org/markup-compatibility/2006">
          <mc:Choice Requires="x14">
            <control shapeId="1120" r:id="rId63" name="Check Box 96">
              <controlPr defaultSize="0" autoFill="0" autoLine="0" autoPict="0">
                <anchor moveWithCells="1">
                  <from>
                    <xdr:col>4</xdr:col>
                    <xdr:colOff>981075</xdr:colOff>
                    <xdr:row>154</xdr:row>
                    <xdr:rowOff>762000</xdr:rowOff>
                  </from>
                  <to>
                    <xdr:col>4</xdr:col>
                    <xdr:colOff>1323975</xdr:colOff>
                    <xdr:row>156</xdr:row>
                    <xdr:rowOff>28575</xdr:rowOff>
                  </to>
                </anchor>
              </controlPr>
            </control>
          </mc:Choice>
        </mc:AlternateContent>
        <mc:AlternateContent xmlns:mc="http://schemas.openxmlformats.org/markup-compatibility/2006">
          <mc:Choice Requires="x14">
            <control shapeId="1121" r:id="rId64" name="Check Box 97">
              <controlPr defaultSize="0" autoFill="0" autoLine="0" autoPict="0">
                <anchor moveWithCells="1">
                  <from>
                    <xdr:col>5</xdr:col>
                    <xdr:colOff>981075</xdr:colOff>
                    <xdr:row>154</xdr:row>
                    <xdr:rowOff>762000</xdr:rowOff>
                  </from>
                  <to>
                    <xdr:col>5</xdr:col>
                    <xdr:colOff>1323975</xdr:colOff>
                    <xdr:row>156</xdr:row>
                    <xdr:rowOff>28575</xdr:rowOff>
                  </to>
                </anchor>
              </controlPr>
            </control>
          </mc:Choice>
        </mc:AlternateContent>
        <mc:AlternateContent xmlns:mc="http://schemas.openxmlformats.org/markup-compatibility/2006">
          <mc:Choice Requires="x14">
            <control shapeId="1122" r:id="rId65" name="Check Box 98">
              <controlPr defaultSize="0" autoFill="0" autoLine="0" autoPict="0">
                <anchor moveWithCells="1">
                  <from>
                    <xdr:col>6</xdr:col>
                    <xdr:colOff>981075</xdr:colOff>
                    <xdr:row>161</xdr:row>
                    <xdr:rowOff>952500</xdr:rowOff>
                  </from>
                  <to>
                    <xdr:col>6</xdr:col>
                    <xdr:colOff>1323975</xdr:colOff>
                    <xdr:row>163</xdr:row>
                    <xdr:rowOff>38100</xdr:rowOff>
                  </to>
                </anchor>
              </controlPr>
            </control>
          </mc:Choice>
        </mc:AlternateContent>
        <mc:AlternateContent xmlns:mc="http://schemas.openxmlformats.org/markup-compatibility/2006">
          <mc:Choice Requires="x14">
            <control shapeId="1123" r:id="rId66" name="Check Box 99">
              <controlPr defaultSize="0" autoFill="0" autoLine="0" autoPict="0">
                <anchor moveWithCells="1">
                  <from>
                    <xdr:col>7</xdr:col>
                    <xdr:colOff>981075</xdr:colOff>
                    <xdr:row>161</xdr:row>
                    <xdr:rowOff>952500</xdr:rowOff>
                  </from>
                  <to>
                    <xdr:col>7</xdr:col>
                    <xdr:colOff>1323975</xdr:colOff>
                    <xdr:row>163</xdr:row>
                    <xdr:rowOff>38100</xdr:rowOff>
                  </to>
                </anchor>
              </controlPr>
            </control>
          </mc:Choice>
        </mc:AlternateContent>
        <mc:AlternateContent xmlns:mc="http://schemas.openxmlformats.org/markup-compatibility/2006">
          <mc:Choice Requires="x14">
            <control shapeId="1124" r:id="rId67" name="Check Box 100">
              <controlPr defaultSize="0" autoFill="0" autoLine="0" autoPict="0">
                <anchor moveWithCells="1">
                  <from>
                    <xdr:col>8</xdr:col>
                    <xdr:colOff>981075</xdr:colOff>
                    <xdr:row>161</xdr:row>
                    <xdr:rowOff>952500</xdr:rowOff>
                  </from>
                  <to>
                    <xdr:col>8</xdr:col>
                    <xdr:colOff>1323975</xdr:colOff>
                    <xdr:row>163</xdr:row>
                    <xdr:rowOff>38100</xdr:rowOff>
                  </to>
                </anchor>
              </controlPr>
            </control>
          </mc:Choice>
        </mc:AlternateContent>
        <mc:AlternateContent xmlns:mc="http://schemas.openxmlformats.org/markup-compatibility/2006">
          <mc:Choice Requires="x14">
            <control shapeId="1134" r:id="rId68" name="Check Box 110">
              <controlPr defaultSize="0" autoFill="0" autoLine="0" autoPict="0">
                <anchor moveWithCells="1">
                  <from>
                    <xdr:col>3</xdr:col>
                    <xdr:colOff>1057275</xdr:colOff>
                    <xdr:row>170</xdr:row>
                    <xdr:rowOff>561975</xdr:rowOff>
                  </from>
                  <to>
                    <xdr:col>3</xdr:col>
                    <xdr:colOff>1400175</xdr:colOff>
                    <xdr:row>172</xdr:row>
                    <xdr:rowOff>9525</xdr:rowOff>
                  </to>
                </anchor>
              </controlPr>
            </control>
          </mc:Choice>
        </mc:AlternateContent>
        <mc:AlternateContent xmlns:mc="http://schemas.openxmlformats.org/markup-compatibility/2006">
          <mc:Choice Requires="x14">
            <control shapeId="1135" r:id="rId69" name="Check Box 111">
              <controlPr defaultSize="0" autoFill="0" autoLine="0" autoPict="0">
                <anchor moveWithCells="1">
                  <from>
                    <xdr:col>4</xdr:col>
                    <xdr:colOff>1057275</xdr:colOff>
                    <xdr:row>170</xdr:row>
                    <xdr:rowOff>561975</xdr:rowOff>
                  </from>
                  <to>
                    <xdr:col>4</xdr:col>
                    <xdr:colOff>1400175</xdr:colOff>
                    <xdr:row>172</xdr:row>
                    <xdr:rowOff>9525</xdr:rowOff>
                  </to>
                </anchor>
              </controlPr>
            </control>
          </mc:Choice>
        </mc:AlternateContent>
        <mc:AlternateContent xmlns:mc="http://schemas.openxmlformats.org/markup-compatibility/2006">
          <mc:Choice Requires="x14">
            <control shapeId="1136" r:id="rId70" name="Check Box 112">
              <controlPr defaultSize="0" autoFill="0" autoLine="0" autoPict="0">
                <anchor moveWithCells="1">
                  <from>
                    <xdr:col>5</xdr:col>
                    <xdr:colOff>1057275</xdr:colOff>
                    <xdr:row>170</xdr:row>
                    <xdr:rowOff>561975</xdr:rowOff>
                  </from>
                  <to>
                    <xdr:col>5</xdr:col>
                    <xdr:colOff>1400175</xdr:colOff>
                    <xdr:row>172</xdr:row>
                    <xdr:rowOff>9525</xdr:rowOff>
                  </to>
                </anchor>
              </controlPr>
            </control>
          </mc:Choice>
        </mc:AlternateContent>
        <mc:AlternateContent xmlns:mc="http://schemas.openxmlformats.org/markup-compatibility/2006">
          <mc:Choice Requires="x14">
            <control shapeId="1137" r:id="rId71" name="Check Box 113">
              <controlPr defaultSize="0" autoFill="0" autoLine="0" autoPict="0">
                <anchor moveWithCells="1">
                  <from>
                    <xdr:col>3</xdr:col>
                    <xdr:colOff>1057275</xdr:colOff>
                    <xdr:row>181</xdr:row>
                    <xdr:rowOff>752475</xdr:rowOff>
                  </from>
                  <to>
                    <xdr:col>3</xdr:col>
                    <xdr:colOff>1400175</xdr:colOff>
                    <xdr:row>183</xdr:row>
                    <xdr:rowOff>9525</xdr:rowOff>
                  </to>
                </anchor>
              </controlPr>
            </control>
          </mc:Choice>
        </mc:AlternateContent>
        <mc:AlternateContent xmlns:mc="http://schemas.openxmlformats.org/markup-compatibility/2006">
          <mc:Choice Requires="x14">
            <control shapeId="1138" r:id="rId72" name="Check Box 114">
              <controlPr defaultSize="0" autoFill="0" autoLine="0" autoPict="0">
                <anchor moveWithCells="1">
                  <from>
                    <xdr:col>4</xdr:col>
                    <xdr:colOff>1057275</xdr:colOff>
                    <xdr:row>181</xdr:row>
                    <xdr:rowOff>752475</xdr:rowOff>
                  </from>
                  <to>
                    <xdr:col>4</xdr:col>
                    <xdr:colOff>1400175</xdr:colOff>
                    <xdr:row>183</xdr:row>
                    <xdr:rowOff>9525</xdr:rowOff>
                  </to>
                </anchor>
              </controlPr>
            </control>
          </mc:Choice>
        </mc:AlternateContent>
        <mc:AlternateContent xmlns:mc="http://schemas.openxmlformats.org/markup-compatibility/2006">
          <mc:Choice Requires="x14">
            <control shapeId="1139" r:id="rId73" name="Check Box 115">
              <controlPr defaultSize="0" autoFill="0" autoLine="0" autoPict="0">
                <anchor moveWithCells="1">
                  <from>
                    <xdr:col>5</xdr:col>
                    <xdr:colOff>1057275</xdr:colOff>
                    <xdr:row>181</xdr:row>
                    <xdr:rowOff>752475</xdr:rowOff>
                  </from>
                  <to>
                    <xdr:col>5</xdr:col>
                    <xdr:colOff>1400175</xdr:colOff>
                    <xdr:row>183</xdr:row>
                    <xdr:rowOff>9525</xdr:rowOff>
                  </to>
                </anchor>
              </controlPr>
            </control>
          </mc:Choice>
        </mc:AlternateContent>
        <mc:AlternateContent xmlns:mc="http://schemas.openxmlformats.org/markup-compatibility/2006">
          <mc:Choice Requires="x14">
            <control shapeId="1140" r:id="rId74" name="Check Box 116">
              <controlPr defaultSize="0" autoFill="0" autoLine="0" autoPict="0">
                <anchor moveWithCells="1">
                  <from>
                    <xdr:col>3</xdr:col>
                    <xdr:colOff>1057275</xdr:colOff>
                    <xdr:row>192</xdr:row>
                    <xdr:rowOff>561975</xdr:rowOff>
                  </from>
                  <to>
                    <xdr:col>3</xdr:col>
                    <xdr:colOff>1400175</xdr:colOff>
                    <xdr:row>194</xdr:row>
                    <xdr:rowOff>9525</xdr:rowOff>
                  </to>
                </anchor>
              </controlPr>
            </control>
          </mc:Choice>
        </mc:AlternateContent>
        <mc:AlternateContent xmlns:mc="http://schemas.openxmlformats.org/markup-compatibility/2006">
          <mc:Choice Requires="x14">
            <control shapeId="1141" r:id="rId75" name="Check Box 117">
              <controlPr defaultSize="0" autoFill="0" autoLine="0" autoPict="0">
                <anchor moveWithCells="1">
                  <from>
                    <xdr:col>4</xdr:col>
                    <xdr:colOff>1057275</xdr:colOff>
                    <xdr:row>192</xdr:row>
                    <xdr:rowOff>561975</xdr:rowOff>
                  </from>
                  <to>
                    <xdr:col>4</xdr:col>
                    <xdr:colOff>1400175</xdr:colOff>
                    <xdr:row>194</xdr:row>
                    <xdr:rowOff>9525</xdr:rowOff>
                  </to>
                </anchor>
              </controlPr>
            </control>
          </mc:Choice>
        </mc:AlternateContent>
        <mc:AlternateContent xmlns:mc="http://schemas.openxmlformats.org/markup-compatibility/2006">
          <mc:Choice Requires="x14">
            <control shapeId="1142" r:id="rId76" name="Check Box 118">
              <controlPr defaultSize="0" autoFill="0" autoLine="0" autoPict="0">
                <anchor moveWithCells="1">
                  <from>
                    <xdr:col>5</xdr:col>
                    <xdr:colOff>1057275</xdr:colOff>
                    <xdr:row>192</xdr:row>
                    <xdr:rowOff>561975</xdr:rowOff>
                  </from>
                  <to>
                    <xdr:col>5</xdr:col>
                    <xdr:colOff>1400175</xdr:colOff>
                    <xdr:row>194</xdr:row>
                    <xdr:rowOff>9525</xdr:rowOff>
                  </to>
                </anchor>
              </controlPr>
            </control>
          </mc:Choice>
        </mc:AlternateContent>
        <mc:AlternateContent xmlns:mc="http://schemas.openxmlformats.org/markup-compatibility/2006">
          <mc:Choice Requires="x14">
            <control shapeId="1146" r:id="rId77" name="Check Box 122">
              <controlPr defaultSize="0" autoFill="0" autoLine="0" autoPict="0">
                <anchor moveWithCells="1">
                  <from>
                    <xdr:col>3</xdr:col>
                    <xdr:colOff>1057275</xdr:colOff>
                    <xdr:row>203</xdr:row>
                    <xdr:rowOff>942975</xdr:rowOff>
                  </from>
                  <to>
                    <xdr:col>3</xdr:col>
                    <xdr:colOff>1400175</xdr:colOff>
                    <xdr:row>205</xdr:row>
                    <xdr:rowOff>9525</xdr:rowOff>
                  </to>
                </anchor>
              </controlPr>
            </control>
          </mc:Choice>
        </mc:AlternateContent>
        <mc:AlternateContent xmlns:mc="http://schemas.openxmlformats.org/markup-compatibility/2006">
          <mc:Choice Requires="x14">
            <control shapeId="1147" r:id="rId78" name="Check Box 123">
              <controlPr defaultSize="0" autoFill="0" autoLine="0" autoPict="0">
                <anchor moveWithCells="1">
                  <from>
                    <xdr:col>4</xdr:col>
                    <xdr:colOff>1057275</xdr:colOff>
                    <xdr:row>203</xdr:row>
                    <xdr:rowOff>942975</xdr:rowOff>
                  </from>
                  <to>
                    <xdr:col>4</xdr:col>
                    <xdr:colOff>1400175</xdr:colOff>
                    <xdr:row>205</xdr:row>
                    <xdr:rowOff>9525</xdr:rowOff>
                  </to>
                </anchor>
              </controlPr>
            </control>
          </mc:Choice>
        </mc:AlternateContent>
        <mc:AlternateContent xmlns:mc="http://schemas.openxmlformats.org/markup-compatibility/2006">
          <mc:Choice Requires="x14">
            <control shapeId="1148" r:id="rId79" name="Check Box 124">
              <controlPr defaultSize="0" autoFill="0" autoLine="0" autoPict="0">
                <anchor moveWithCells="1">
                  <from>
                    <xdr:col>5</xdr:col>
                    <xdr:colOff>1057275</xdr:colOff>
                    <xdr:row>203</xdr:row>
                    <xdr:rowOff>942975</xdr:rowOff>
                  </from>
                  <to>
                    <xdr:col>5</xdr:col>
                    <xdr:colOff>1400175</xdr:colOff>
                    <xdr:row>205</xdr:row>
                    <xdr:rowOff>9525</xdr:rowOff>
                  </to>
                </anchor>
              </controlPr>
            </control>
          </mc:Choice>
        </mc:AlternateContent>
        <mc:AlternateContent xmlns:mc="http://schemas.openxmlformats.org/markup-compatibility/2006">
          <mc:Choice Requires="x14">
            <control shapeId="1152" r:id="rId80" name="Check Box 128">
              <controlPr defaultSize="0" autoFill="0" autoLine="0" autoPict="0">
                <anchor moveWithCells="1">
                  <from>
                    <xdr:col>3</xdr:col>
                    <xdr:colOff>962025</xdr:colOff>
                    <xdr:row>225</xdr:row>
                    <xdr:rowOff>561975</xdr:rowOff>
                  </from>
                  <to>
                    <xdr:col>3</xdr:col>
                    <xdr:colOff>1295400</xdr:colOff>
                    <xdr:row>227</xdr:row>
                    <xdr:rowOff>9525</xdr:rowOff>
                  </to>
                </anchor>
              </controlPr>
            </control>
          </mc:Choice>
        </mc:AlternateContent>
        <mc:AlternateContent xmlns:mc="http://schemas.openxmlformats.org/markup-compatibility/2006">
          <mc:Choice Requires="x14">
            <control shapeId="1153" r:id="rId81" name="Check Box 129">
              <controlPr defaultSize="0" autoFill="0" autoLine="0" autoPict="0">
                <anchor moveWithCells="1">
                  <from>
                    <xdr:col>4</xdr:col>
                    <xdr:colOff>962025</xdr:colOff>
                    <xdr:row>225</xdr:row>
                    <xdr:rowOff>561975</xdr:rowOff>
                  </from>
                  <to>
                    <xdr:col>4</xdr:col>
                    <xdr:colOff>1295400</xdr:colOff>
                    <xdr:row>227</xdr:row>
                    <xdr:rowOff>9525</xdr:rowOff>
                  </to>
                </anchor>
              </controlPr>
            </control>
          </mc:Choice>
        </mc:AlternateContent>
        <mc:AlternateContent xmlns:mc="http://schemas.openxmlformats.org/markup-compatibility/2006">
          <mc:Choice Requires="x14">
            <control shapeId="1155" r:id="rId82" name="Check Box 131">
              <controlPr defaultSize="0" autoFill="0" autoLine="0" autoPict="0">
                <anchor moveWithCells="1">
                  <from>
                    <xdr:col>3</xdr:col>
                    <xdr:colOff>962025</xdr:colOff>
                    <xdr:row>236</xdr:row>
                    <xdr:rowOff>752475</xdr:rowOff>
                  </from>
                  <to>
                    <xdr:col>3</xdr:col>
                    <xdr:colOff>1295400</xdr:colOff>
                    <xdr:row>238</xdr:row>
                    <xdr:rowOff>9525</xdr:rowOff>
                  </to>
                </anchor>
              </controlPr>
            </control>
          </mc:Choice>
        </mc:AlternateContent>
        <mc:AlternateContent xmlns:mc="http://schemas.openxmlformats.org/markup-compatibility/2006">
          <mc:Choice Requires="x14">
            <control shapeId="1156" r:id="rId83" name="Check Box 132">
              <controlPr defaultSize="0" autoFill="0" autoLine="0" autoPict="0">
                <anchor moveWithCells="1">
                  <from>
                    <xdr:col>4</xdr:col>
                    <xdr:colOff>962025</xdr:colOff>
                    <xdr:row>236</xdr:row>
                    <xdr:rowOff>752475</xdr:rowOff>
                  </from>
                  <to>
                    <xdr:col>4</xdr:col>
                    <xdr:colOff>1295400</xdr:colOff>
                    <xdr:row>238</xdr:row>
                    <xdr:rowOff>9525</xdr:rowOff>
                  </to>
                </anchor>
              </controlPr>
            </control>
          </mc:Choice>
        </mc:AlternateContent>
        <mc:AlternateContent xmlns:mc="http://schemas.openxmlformats.org/markup-compatibility/2006">
          <mc:Choice Requires="x14">
            <control shapeId="1157" r:id="rId84" name="Check Box 133">
              <controlPr defaultSize="0" autoFill="0" autoLine="0" autoPict="0">
                <anchor moveWithCells="1">
                  <from>
                    <xdr:col>5</xdr:col>
                    <xdr:colOff>962025</xdr:colOff>
                    <xdr:row>236</xdr:row>
                    <xdr:rowOff>752475</xdr:rowOff>
                  </from>
                  <to>
                    <xdr:col>5</xdr:col>
                    <xdr:colOff>1295400</xdr:colOff>
                    <xdr:row>238</xdr:row>
                    <xdr:rowOff>9525</xdr:rowOff>
                  </to>
                </anchor>
              </controlPr>
            </control>
          </mc:Choice>
        </mc:AlternateContent>
        <mc:AlternateContent xmlns:mc="http://schemas.openxmlformats.org/markup-compatibility/2006">
          <mc:Choice Requires="x14">
            <control shapeId="1158" r:id="rId85" name="Check Box 134">
              <controlPr defaultSize="0" autoFill="0" autoLine="0" autoPict="0">
                <anchor moveWithCells="1">
                  <from>
                    <xdr:col>3</xdr:col>
                    <xdr:colOff>962025</xdr:colOff>
                    <xdr:row>247</xdr:row>
                    <xdr:rowOff>561975</xdr:rowOff>
                  </from>
                  <to>
                    <xdr:col>3</xdr:col>
                    <xdr:colOff>1295400</xdr:colOff>
                    <xdr:row>249</xdr:row>
                    <xdr:rowOff>9525</xdr:rowOff>
                  </to>
                </anchor>
              </controlPr>
            </control>
          </mc:Choice>
        </mc:AlternateContent>
        <mc:AlternateContent xmlns:mc="http://schemas.openxmlformats.org/markup-compatibility/2006">
          <mc:Choice Requires="x14">
            <control shapeId="1159" r:id="rId86" name="Check Box 135">
              <controlPr defaultSize="0" autoFill="0" autoLine="0" autoPict="0">
                <anchor moveWithCells="1">
                  <from>
                    <xdr:col>4</xdr:col>
                    <xdr:colOff>962025</xdr:colOff>
                    <xdr:row>247</xdr:row>
                    <xdr:rowOff>561975</xdr:rowOff>
                  </from>
                  <to>
                    <xdr:col>4</xdr:col>
                    <xdr:colOff>1295400</xdr:colOff>
                    <xdr:row>249</xdr:row>
                    <xdr:rowOff>9525</xdr:rowOff>
                  </to>
                </anchor>
              </controlPr>
            </control>
          </mc:Choice>
        </mc:AlternateContent>
        <mc:AlternateContent xmlns:mc="http://schemas.openxmlformats.org/markup-compatibility/2006">
          <mc:Choice Requires="x14">
            <control shapeId="1160" r:id="rId87" name="Check Box 136">
              <controlPr defaultSize="0" autoFill="0" autoLine="0" autoPict="0">
                <anchor moveWithCells="1">
                  <from>
                    <xdr:col>5</xdr:col>
                    <xdr:colOff>962025</xdr:colOff>
                    <xdr:row>247</xdr:row>
                    <xdr:rowOff>561975</xdr:rowOff>
                  </from>
                  <to>
                    <xdr:col>5</xdr:col>
                    <xdr:colOff>1295400</xdr:colOff>
                    <xdr:row>249</xdr:row>
                    <xdr:rowOff>9525</xdr:rowOff>
                  </to>
                </anchor>
              </controlPr>
            </control>
          </mc:Choice>
        </mc:AlternateContent>
        <mc:AlternateContent xmlns:mc="http://schemas.openxmlformats.org/markup-compatibility/2006">
          <mc:Choice Requires="x14">
            <control shapeId="1161" r:id="rId88" name="Check Box 137">
              <controlPr defaultSize="0" autoFill="0" autoLine="0" autoPict="0">
                <anchor moveWithCells="1">
                  <from>
                    <xdr:col>3</xdr:col>
                    <xdr:colOff>962025</xdr:colOff>
                    <xdr:row>256</xdr:row>
                    <xdr:rowOff>752475</xdr:rowOff>
                  </from>
                  <to>
                    <xdr:col>3</xdr:col>
                    <xdr:colOff>1295400</xdr:colOff>
                    <xdr:row>258</xdr:row>
                    <xdr:rowOff>9525</xdr:rowOff>
                  </to>
                </anchor>
              </controlPr>
            </control>
          </mc:Choice>
        </mc:AlternateContent>
        <mc:AlternateContent xmlns:mc="http://schemas.openxmlformats.org/markup-compatibility/2006">
          <mc:Choice Requires="x14">
            <control shapeId="1162" r:id="rId89" name="Check Box 138">
              <controlPr defaultSize="0" autoFill="0" autoLine="0" autoPict="0">
                <anchor moveWithCells="1">
                  <from>
                    <xdr:col>4</xdr:col>
                    <xdr:colOff>962025</xdr:colOff>
                    <xdr:row>256</xdr:row>
                    <xdr:rowOff>752475</xdr:rowOff>
                  </from>
                  <to>
                    <xdr:col>4</xdr:col>
                    <xdr:colOff>1295400</xdr:colOff>
                    <xdr:row>258</xdr:row>
                    <xdr:rowOff>9525</xdr:rowOff>
                  </to>
                </anchor>
              </controlPr>
            </control>
          </mc:Choice>
        </mc:AlternateContent>
        <mc:AlternateContent xmlns:mc="http://schemas.openxmlformats.org/markup-compatibility/2006">
          <mc:Choice Requires="x14">
            <control shapeId="1163" r:id="rId90" name="Check Box 139">
              <controlPr defaultSize="0" autoFill="0" autoLine="0" autoPict="0">
                <anchor moveWithCells="1">
                  <from>
                    <xdr:col>5</xdr:col>
                    <xdr:colOff>962025</xdr:colOff>
                    <xdr:row>256</xdr:row>
                    <xdr:rowOff>752475</xdr:rowOff>
                  </from>
                  <to>
                    <xdr:col>5</xdr:col>
                    <xdr:colOff>1295400</xdr:colOff>
                    <xdr:row>258</xdr:row>
                    <xdr:rowOff>9525</xdr:rowOff>
                  </to>
                </anchor>
              </controlPr>
            </control>
          </mc:Choice>
        </mc:AlternateContent>
        <mc:AlternateContent xmlns:mc="http://schemas.openxmlformats.org/markup-compatibility/2006">
          <mc:Choice Requires="x14">
            <control shapeId="1167" r:id="rId91" name="Check Box 143">
              <controlPr defaultSize="0" autoFill="0" autoLine="0" autoPict="0">
                <anchor moveWithCells="1">
                  <from>
                    <xdr:col>3</xdr:col>
                    <xdr:colOff>962025</xdr:colOff>
                    <xdr:row>267</xdr:row>
                    <xdr:rowOff>561975</xdr:rowOff>
                  </from>
                  <to>
                    <xdr:col>3</xdr:col>
                    <xdr:colOff>1295400</xdr:colOff>
                    <xdr:row>269</xdr:row>
                    <xdr:rowOff>9525</xdr:rowOff>
                  </to>
                </anchor>
              </controlPr>
            </control>
          </mc:Choice>
        </mc:AlternateContent>
        <mc:AlternateContent xmlns:mc="http://schemas.openxmlformats.org/markup-compatibility/2006">
          <mc:Choice Requires="x14">
            <control shapeId="1168" r:id="rId92" name="Check Box 144">
              <controlPr defaultSize="0" autoFill="0" autoLine="0" autoPict="0">
                <anchor moveWithCells="1">
                  <from>
                    <xdr:col>4</xdr:col>
                    <xdr:colOff>962025</xdr:colOff>
                    <xdr:row>267</xdr:row>
                    <xdr:rowOff>561975</xdr:rowOff>
                  </from>
                  <to>
                    <xdr:col>4</xdr:col>
                    <xdr:colOff>1295400</xdr:colOff>
                    <xdr:row>269</xdr:row>
                    <xdr:rowOff>9525</xdr:rowOff>
                  </to>
                </anchor>
              </controlPr>
            </control>
          </mc:Choice>
        </mc:AlternateContent>
        <mc:AlternateContent xmlns:mc="http://schemas.openxmlformats.org/markup-compatibility/2006">
          <mc:Choice Requires="x14">
            <control shapeId="1169" r:id="rId93" name="Check Box 145">
              <controlPr defaultSize="0" autoFill="0" autoLine="0" autoPict="0">
                <anchor moveWithCells="1">
                  <from>
                    <xdr:col>5</xdr:col>
                    <xdr:colOff>962025</xdr:colOff>
                    <xdr:row>267</xdr:row>
                    <xdr:rowOff>561975</xdr:rowOff>
                  </from>
                  <to>
                    <xdr:col>5</xdr:col>
                    <xdr:colOff>1295400</xdr:colOff>
                    <xdr:row>269</xdr:row>
                    <xdr:rowOff>9525</xdr:rowOff>
                  </to>
                </anchor>
              </controlPr>
            </control>
          </mc:Choice>
        </mc:AlternateContent>
        <mc:AlternateContent xmlns:mc="http://schemas.openxmlformats.org/markup-compatibility/2006">
          <mc:Choice Requires="x14">
            <control shapeId="1170" r:id="rId94" name="Check Box 146">
              <controlPr defaultSize="0" autoFill="0" autoLine="0" autoPict="0">
                <anchor moveWithCells="1">
                  <from>
                    <xdr:col>3</xdr:col>
                    <xdr:colOff>1019175</xdr:colOff>
                    <xdr:row>271</xdr:row>
                    <xdr:rowOff>942975</xdr:rowOff>
                  </from>
                  <to>
                    <xdr:col>3</xdr:col>
                    <xdr:colOff>1362075</xdr:colOff>
                    <xdr:row>273</xdr:row>
                    <xdr:rowOff>0</xdr:rowOff>
                  </to>
                </anchor>
              </controlPr>
            </control>
          </mc:Choice>
        </mc:AlternateContent>
        <mc:AlternateContent xmlns:mc="http://schemas.openxmlformats.org/markup-compatibility/2006">
          <mc:Choice Requires="x14">
            <control shapeId="1171" r:id="rId95" name="Check Box 147">
              <controlPr defaultSize="0" autoFill="0" autoLine="0" autoPict="0">
                <anchor moveWithCells="1">
                  <from>
                    <xdr:col>4</xdr:col>
                    <xdr:colOff>1019175</xdr:colOff>
                    <xdr:row>271</xdr:row>
                    <xdr:rowOff>942975</xdr:rowOff>
                  </from>
                  <to>
                    <xdr:col>4</xdr:col>
                    <xdr:colOff>1362075</xdr:colOff>
                    <xdr:row>273</xdr:row>
                    <xdr:rowOff>0</xdr:rowOff>
                  </to>
                </anchor>
              </controlPr>
            </control>
          </mc:Choice>
        </mc:AlternateContent>
        <mc:AlternateContent xmlns:mc="http://schemas.openxmlformats.org/markup-compatibility/2006">
          <mc:Choice Requires="x14">
            <control shapeId="1172" r:id="rId96" name="Check Box 148">
              <controlPr defaultSize="0" autoFill="0" autoLine="0" autoPict="0">
                <anchor moveWithCells="1">
                  <from>
                    <xdr:col>5</xdr:col>
                    <xdr:colOff>1019175</xdr:colOff>
                    <xdr:row>271</xdr:row>
                    <xdr:rowOff>942975</xdr:rowOff>
                  </from>
                  <to>
                    <xdr:col>5</xdr:col>
                    <xdr:colOff>1362075</xdr:colOff>
                    <xdr:row>273</xdr:row>
                    <xdr:rowOff>0</xdr:rowOff>
                  </to>
                </anchor>
              </controlPr>
            </control>
          </mc:Choice>
        </mc:AlternateContent>
        <mc:AlternateContent xmlns:mc="http://schemas.openxmlformats.org/markup-compatibility/2006">
          <mc:Choice Requires="x14">
            <control shapeId="1176" r:id="rId97" name="Check Box 152">
              <controlPr defaultSize="0" autoFill="0" autoLine="0" autoPict="0">
                <anchor moveWithCells="1">
                  <from>
                    <xdr:col>3</xdr:col>
                    <xdr:colOff>1019175</xdr:colOff>
                    <xdr:row>278</xdr:row>
                    <xdr:rowOff>371475</xdr:rowOff>
                  </from>
                  <to>
                    <xdr:col>3</xdr:col>
                    <xdr:colOff>1362075</xdr:colOff>
                    <xdr:row>280</xdr:row>
                    <xdr:rowOff>9525</xdr:rowOff>
                  </to>
                </anchor>
              </controlPr>
            </control>
          </mc:Choice>
        </mc:AlternateContent>
        <mc:AlternateContent xmlns:mc="http://schemas.openxmlformats.org/markup-compatibility/2006">
          <mc:Choice Requires="x14">
            <control shapeId="1177" r:id="rId98" name="Check Box 153">
              <controlPr defaultSize="0" autoFill="0" autoLine="0" autoPict="0">
                <anchor moveWithCells="1">
                  <from>
                    <xdr:col>4</xdr:col>
                    <xdr:colOff>1019175</xdr:colOff>
                    <xdr:row>278</xdr:row>
                    <xdr:rowOff>371475</xdr:rowOff>
                  </from>
                  <to>
                    <xdr:col>4</xdr:col>
                    <xdr:colOff>1362075</xdr:colOff>
                    <xdr:row>280</xdr:row>
                    <xdr:rowOff>9525</xdr:rowOff>
                  </to>
                </anchor>
              </controlPr>
            </control>
          </mc:Choice>
        </mc:AlternateContent>
        <mc:AlternateContent xmlns:mc="http://schemas.openxmlformats.org/markup-compatibility/2006">
          <mc:Choice Requires="x14">
            <control shapeId="1178" r:id="rId99" name="Check Box 154">
              <controlPr defaultSize="0" autoFill="0" autoLine="0" autoPict="0">
                <anchor moveWithCells="1">
                  <from>
                    <xdr:col>5</xdr:col>
                    <xdr:colOff>1019175</xdr:colOff>
                    <xdr:row>278</xdr:row>
                    <xdr:rowOff>371475</xdr:rowOff>
                  </from>
                  <to>
                    <xdr:col>5</xdr:col>
                    <xdr:colOff>1362075</xdr:colOff>
                    <xdr:row>280</xdr:row>
                    <xdr:rowOff>9525</xdr:rowOff>
                  </to>
                </anchor>
              </controlPr>
            </control>
          </mc:Choice>
        </mc:AlternateContent>
        <mc:AlternateContent xmlns:mc="http://schemas.openxmlformats.org/markup-compatibility/2006">
          <mc:Choice Requires="x14">
            <control shapeId="1179" r:id="rId100" name="Check Box 155">
              <controlPr defaultSize="0" autoFill="0" autoLine="0" autoPict="0">
                <anchor moveWithCells="1">
                  <from>
                    <xdr:col>6</xdr:col>
                    <xdr:colOff>1019175</xdr:colOff>
                    <xdr:row>278</xdr:row>
                    <xdr:rowOff>371475</xdr:rowOff>
                  </from>
                  <to>
                    <xdr:col>6</xdr:col>
                    <xdr:colOff>1362075</xdr:colOff>
                    <xdr:row>280</xdr:row>
                    <xdr:rowOff>9525</xdr:rowOff>
                  </to>
                </anchor>
              </controlPr>
            </control>
          </mc:Choice>
        </mc:AlternateContent>
        <mc:AlternateContent xmlns:mc="http://schemas.openxmlformats.org/markup-compatibility/2006">
          <mc:Choice Requires="x14">
            <control shapeId="1182" r:id="rId101" name="Check Box 158">
              <controlPr defaultSize="0" autoFill="0" autoLine="0" autoPict="0">
                <anchor moveWithCells="1">
                  <from>
                    <xdr:col>6</xdr:col>
                    <xdr:colOff>1019175</xdr:colOff>
                    <xdr:row>271</xdr:row>
                    <xdr:rowOff>942975</xdr:rowOff>
                  </from>
                  <to>
                    <xdr:col>6</xdr:col>
                    <xdr:colOff>1362075</xdr:colOff>
                    <xdr:row>273</xdr:row>
                    <xdr:rowOff>0</xdr:rowOff>
                  </to>
                </anchor>
              </controlPr>
            </control>
          </mc:Choice>
        </mc:AlternateContent>
        <mc:AlternateContent xmlns:mc="http://schemas.openxmlformats.org/markup-compatibility/2006">
          <mc:Choice Requires="x14">
            <control shapeId="1184" r:id="rId102" name="Check Box 160">
              <controlPr defaultSize="0" autoFill="0" autoLine="0" autoPict="0">
                <anchor moveWithCells="1">
                  <from>
                    <xdr:col>6</xdr:col>
                    <xdr:colOff>962025</xdr:colOff>
                    <xdr:row>267</xdr:row>
                    <xdr:rowOff>561975</xdr:rowOff>
                  </from>
                  <to>
                    <xdr:col>6</xdr:col>
                    <xdr:colOff>1295400</xdr:colOff>
                    <xdr:row>269</xdr:row>
                    <xdr:rowOff>9525</xdr:rowOff>
                  </to>
                </anchor>
              </controlPr>
            </control>
          </mc:Choice>
        </mc:AlternateContent>
        <mc:AlternateContent xmlns:mc="http://schemas.openxmlformats.org/markup-compatibility/2006">
          <mc:Choice Requires="x14">
            <control shapeId="1185" r:id="rId103" name="Check Box 161">
              <controlPr defaultSize="0" autoFill="0" autoLine="0" autoPict="0">
                <anchor moveWithCells="1">
                  <from>
                    <xdr:col>7</xdr:col>
                    <xdr:colOff>962025</xdr:colOff>
                    <xdr:row>267</xdr:row>
                    <xdr:rowOff>561975</xdr:rowOff>
                  </from>
                  <to>
                    <xdr:col>7</xdr:col>
                    <xdr:colOff>1295400</xdr:colOff>
                    <xdr:row>269</xdr:row>
                    <xdr:rowOff>9525</xdr:rowOff>
                  </to>
                </anchor>
              </controlPr>
            </control>
          </mc:Choice>
        </mc:AlternateContent>
        <mc:AlternateContent xmlns:mc="http://schemas.openxmlformats.org/markup-compatibility/2006">
          <mc:Choice Requires="x14">
            <control shapeId="1186" r:id="rId104" name="Check Box 162">
              <controlPr defaultSize="0" autoFill="0" autoLine="0" autoPict="0">
                <anchor moveWithCells="1">
                  <from>
                    <xdr:col>8</xdr:col>
                    <xdr:colOff>962025</xdr:colOff>
                    <xdr:row>267</xdr:row>
                    <xdr:rowOff>561975</xdr:rowOff>
                  </from>
                  <to>
                    <xdr:col>8</xdr:col>
                    <xdr:colOff>1295400</xdr:colOff>
                    <xdr:row>269</xdr:row>
                    <xdr:rowOff>9525</xdr:rowOff>
                  </to>
                </anchor>
              </controlPr>
            </control>
          </mc:Choice>
        </mc:AlternateContent>
        <mc:AlternateContent xmlns:mc="http://schemas.openxmlformats.org/markup-compatibility/2006">
          <mc:Choice Requires="x14">
            <control shapeId="1187" r:id="rId105" name="Check Box 163">
              <controlPr defaultSize="0" autoFill="0" autoLine="0" autoPict="0">
                <anchor moveWithCells="1">
                  <from>
                    <xdr:col>9</xdr:col>
                    <xdr:colOff>962025</xdr:colOff>
                    <xdr:row>267</xdr:row>
                    <xdr:rowOff>561975</xdr:rowOff>
                  </from>
                  <to>
                    <xdr:col>9</xdr:col>
                    <xdr:colOff>1209675</xdr:colOff>
                    <xdr:row>269</xdr:row>
                    <xdr:rowOff>9525</xdr:rowOff>
                  </to>
                </anchor>
              </controlPr>
            </control>
          </mc:Choice>
        </mc:AlternateContent>
        <mc:AlternateContent xmlns:mc="http://schemas.openxmlformats.org/markup-compatibility/2006">
          <mc:Choice Requires="x14">
            <control shapeId="1188" r:id="rId106" name="Check Box 164">
              <controlPr defaultSize="0" autoFill="0" autoLine="0" autoPict="0">
                <anchor moveWithCells="1">
                  <from>
                    <xdr:col>10</xdr:col>
                    <xdr:colOff>657225</xdr:colOff>
                    <xdr:row>267</xdr:row>
                    <xdr:rowOff>533400</xdr:rowOff>
                  </from>
                  <to>
                    <xdr:col>10</xdr:col>
                    <xdr:colOff>952500</xdr:colOff>
                    <xdr:row>269</xdr:row>
                    <xdr:rowOff>28575</xdr:rowOff>
                  </to>
                </anchor>
              </controlPr>
            </control>
          </mc:Choice>
        </mc:AlternateContent>
        <mc:AlternateContent xmlns:mc="http://schemas.openxmlformats.org/markup-compatibility/2006">
          <mc:Choice Requires="x14">
            <control shapeId="1189" r:id="rId107" name="Check Box 165">
              <controlPr defaultSize="0" autoFill="0" autoLine="0" autoPict="0">
                <anchor moveWithCells="1">
                  <from>
                    <xdr:col>11</xdr:col>
                    <xdr:colOff>676275</xdr:colOff>
                    <xdr:row>267</xdr:row>
                    <xdr:rowOff>561975</xdr:rowOff>
                  </from>
                  <to>
                    <xdr:col>11</xdr:col>
                    <xdr:colOff>990600</xdr:colOff>
                    <xdr:row>269</xdr:row>
                    <xdr:rowOff>66675</xdr:rowOff>
                  </to>
                </anchor>
              </controlPr>
            </control>
          </mc:Choice>
        </mc:AlternateContent>
        <mc:AlternateContent xmlns:mc="http://schemas.openxmlformats.org/markup-compatibility/2006">
          <mc:Choice Requires="x14">
            <control shapeId="1191" r:id="rId108" name="Check Box 167">
              <controlPr defaultSize="0" autoFill="0" autoLine="0" autoPict="0">
                <anchor moveWithCells="1">
                  <from>
                    <xdr:col>6</xdr:col>
                    <xdr:colOff>962025</xdr:colOff>
                    <xdr:row>256</xdr:row>
                    <xdr:rowOff>752475</xdr:rowOff>
                  </from>
                  <to>
                    <xdr:col>6</xdr:col>
                    <xdr:colOff>1295400</xdr:colOff>
                    <xdr:row>258</xdr:row>
                    <xdr:rowOff>9525</xdr:rowOff>
                  </to>
                </anchor>
              </controlPr>
            </control>
          </mc:Choice>
        </mc:AlternateContent>
        <mc:AlternateContent xmlns:mc="http://schemas.openxmlformats.org/markup-compatibility/2006">
          <mc:Choice Requires="x14">
            <control shapeId="1192" r:id="rId109" name="Check Box 168">
              <controlPr defaultSize="0" autoFill="0" autoLine="0" autoPict="0">
                <anchor moveWithCells="1">
                  <from>
                    <xdr:col>7</xdr:col>
                    <xdr:colOff>962025</xdr:colOff>
                    <xdr:row>256</xdr:row>
                    <xdr:rowOff>752475</xdr:rowOff>
                  </from>
                  <to>
                    <xdr:col>7</xdr:col>
                    <xdr:colOff>1295400</xdr:colOff>
                    <xdr:row>258</xdr:row>
                    <xdr:rowOff>9525</xdr:rowOff>
                  </to>
                </anchor>
              </controlPr>
            </control>
          </mc:Choice>
        </mc:AlternateContent>
        <mc:AlternateContent xmlns:mc="http://schemas.openxmlformats.org/markup-compatibility/2006">
          <mc:Choice Requires="x14">
            <control shapeId="1193" r:id="rId110" name="Check Box 169">
              <controlPr defaultSize="0" autoFill="0" autoLine="0" autoPict="0">
                <anchor moveWithCells="1">
                  <from>
                    <xdr:col>6</xdr:col>
                    <xdr:colOff>962025</xdr:colOff>
                    <xdr:row>236</xdr:row>
                    <xdr:rowOff>752475</xdr:rowOff>
                  </from>
                  <to>
                    <xdr:col>6</xdr:col>
                    <xdr:colOff>1295400</xdr:colOff>
                    <xdr:row>238</xdr:row>
                    <xdr:rowOff>9525</xdr:rowOff>
                  </to>
                </anchor>
              </controlPr>
            </control>
          </mc:Choice>
        </mc:AlternateContent>
        <mc:AlternateContent xmlns:mc="http://schemas.openxmlformats.org/markup-compatibility/2006">
          <mc:Choice Requires="x14">
            <control shapeId="1194" r:id="rId111" name="Check Box 170">
              <controlPr defaultSize="0" autoFill="0" autoLine="0" autoPict="0">
                <anchor moveWithCells="1">
                  <from>
                    <xdr:col>7</xdr:col>
                    <xdr:colOff>962025</xdr:colOff>
                    <xdr:row>236</xdr:row>
                    <xdr:rowOff>752475</xdr:rowOff>
                  </from>
                  <to>
                    <xdr:col>7</xdr:col>
                    <xdr:colOff>1295400</xdr:colOff>
                    <xdr:row>238</xdr:row>
                    <xdr:rowOff>9525</xdr:rowOff>
                  </to>
                </anchor>
              </controlPr>
            </control>
          </mc:Choice>
        </mc:AlternateContent>
        <mc:AlternateContent xmlns:mc="http://schemas.openxmlformats.org/markup-compatibility/2006">
          <mc:Choice Requires="x14">
            <control shapeId="1195" r:id="rId112" name="Check Box 171">
              <controlPr defaultSize="0" autoFill="0" autoLine="0" autoPict="0">
                <anchor moveWithCells="1">
                  <from>
                    <xdr:col>8</xdr:col>
                    <xdr:colOff>962025</xdr:colOff>
                    <xdr:row>236</xdr:row>
                    <xdr:rowOff>752475</xdr:rowOff>
                  </from>
                  <to>
                    <xdr:col>8</xdr:col>
                    <xdr:colOff>1295400</xdr:colOff>
                    <xdr:row>238</xdr:row>
                    <xdr:rowOff>9525</xdr:rowOff>
                  </to>
                </anchor>
              </controlPr>
            </control>
          </mc:Choice>
        </mc:AlternateContent>
        <mc:AlternateContent xmlns:mc="http://schemas.openxmlformats.org/markup-compatibility/2006">
          <mc:Choice Requires="x14">
            <control shapeId="1196" r:id="rId113" name="Check Box 172">
              <controlPr defaultSize="0" autoFill="0" autoLine="0" autoPict="0">
                <anchor moveWithCells="1">
                  <from>
                    <xdr:col>9</xdr:col>
                    <xdr:colOff>600075</xdr:colOff>
                    <xdr:row>237</xdr:row>
                    <xdr:rowOff>0</xdr:rowOff>
                  </from>
                  <to>
                    <xdr:col>9</xdr:col>
                    <xdr:colOff>847725</xdr:colOff>
                    <xdr:row>238</xdr:row>
                    <xdr:rowOff>28575</xdr:rowOff>
                  </to>
                </anchor>
              </controlPr>
            </control>
          </mc:Choice>
        </mc:AlternateContent>
        <mc:AlternateContent xmlns:mc="http://schemas.openxmlformats.org/markup-compatibility/2006">
          <mc:Choice Requires="x14">
            <control shapeId="1197" r:id="rId114" name="Check Box 173">
              <controlPr defaultSize="0" autoFill="0" autoLine="0" autoPict="0">
                <anchor moveWithCells="1">
                  <from>
                    <xdr:col>10</xdr:col>
                    <xdr:colOff>485775</xdr:colOff>
                    <xdr:row>236</xdr:row>
                    <xdr:rowOff>723900</xdr:rowOff>
                  </from>
                  <to>
                    <xdr:col>10</xdr:col>
                    <xdr:colOff>723900</xdr:colOff>
                    <xdr:row>238</xdr:row>
                    <xdr:rowOff>28575</xdr:rowOff>
                  </to>
                </anchor>
              </controlPr>
            </control>
          </mc:Choice>
        </mc:AlternateContent>
        <mc:AlternateContent xmlns:mc="http://schemas.openxmlformats.org/markup-compatibility/2006">
          <mc:Choice Requires="x14">
            <control shapeId="1204" r:id="rId115" name="Check Box 180">
              <controlPr defaultSize="0" autoFill="0" autoLine="0" autoPict="0">
                <anchor moveWithCells="1">
                  <from>
                    <xdr:col>6</xdr:col>
                    <xdr:colOff>1057275</xdr:colOff>
                    <xdr:row>203</xdr:row>
                    <xdr:rowOff>942975</xdr:rowOff>
                  </from>
                  <to>
                    <xdr:col>6</xdr:col>
                    <xdr:colOff>1400175</xdr:colOff>
                    <xdr:row>205</xdr:row>
                    <xdr:rowOff>9525</xdr:rowOff>
                  </to>
                </anchor>
              </controlPr>
            </control>
          </mc:Choice>
        </mc:AlternateContent>
        <mc:AlternateContent xmlns:mc="http://schemas.openxmlformats.org/markup-compatibility/2006">
          <mc:Choice Requires="x14">
            <control shapeId="1205" r:id="rId116" name="Check Box 181">
              <controlPr defaultSize="0" autoFill="0" autoLine="0" autoPict="0">
                <anchor moveWithCells="1">
                  <from>
                    <xdr:col>7</xdr:col>
                    <xdr:colOff>1057275</xdr:colOff>
                    <xdr:row>203</xdr:row>
                    <xdr:rowOff>942975</xdr:rowOff>
                  </from>
                  <to>
                    <xdr:col>7</xdr:col>
                    <xdr:colOff>1400175</xdr:colOff>
                    <xdr:row>205</xdr:row>
                    <xdr:rowOff>9525</xdr:rowOff>
                  </to>
                </anchor>
              </controlPr>
            </control>
          </mc:Choice>
        </mc:AlternateContent>
        <mc:AlternateContent xmlns:mc="http://schemas.openxmlformats.org/markup-compatibility/2006">
          <mc:Choice Requires="x14">
            <control shapeId="1206" r:id="rId117" name="Check Box 182">
              <controlPr defaultSize="0" autoFill="0" autoLine="0" autoPict="0">
                <anchor moveWithCells="1">
                  <from>
                    <xdr:col>8</xdr:col>
                    <xdr:colOff>1057275</xdr:colOff>
                    <xdr:row>203</xdr:row>
                    <xdr:rowOff>942975</xdr:rowOff>
                  </from>
                  <to>
                    <xdr:col>8</xdr:col>
                    <xdr:colOff>1400175</xdr:colOff>
                    <xdr:row>205</xdr:row>
                    <xdr:rowOff>9525</xdr:rowOff>
                  </to>
                </anchor>
              </controlPr>
            </control>
          </mc:Choice>
        </mc:AlternateContent>
        <mc:AlternateContent xmlns:mc="http://schemas.openxmlformats.org/markup-compatibility/2006">
          <mc:Choice Requires="x14">
            <control shapeId="1209" r:id="rId118" name="Check Box 185">
              <controlPr defaultSize="0" autoFill="0" autoLine="0" autoPict="0">
                <anchor moveWithCells="1">
                  <from>
                    <xdr:col>6</xdr:col>
                    <xdr:colOff>1057275</xdr:colOff>
                    <xdr:row>192</xdr:row>
                    <xdr:rowOff>561975</xdr:rowOff>
                  </from>
                  <to>
                    <xdr:col>6</xdr:col>
                    <xdr:colOff>1400175</xdr:colOff>
                    <xdr:row>194</xdr:row>
                    <xdr:rowOff>9525</xdr:rowOff>
                  </to>
                </anchor>
              </controlPr>
            </control>
          </mc:Choice>
        </mc:AlternateContent>
        <mc:AlternateContent xmlns:mc="http://schemas.openxmlformats.org/markup-compatibility/2006">
          <mc:Choice Requires="x14">
            <control shapeId="1210" r:id="rId119" name="Check Box 186">
              <controlPr defaultSize="0" autoFill="0" autoLine="0" autoPict="0">
                <anchor moveWithCells="1">
                  <from>
                    <xdr:col>7</xdr:col>
                    <xdr:colOff>1057275</xdr:colOff>
                    <xdr:row>192</xdr:row>
                    <xdr:rowOff>561975</xdr:rowOff>
                  </from>
                  <to>
                    <xdr:col>7</xdr:col>
                    <xdr:colOff>1400175</xdr:colOff>
                    <xdr:row>194</xdr:row>
                    <xdr:rowOff>9525</xdr:rowOff>
                  </to>
                </anchor>
              </controlPr>
            </control>
          </mc:Choice>
        </mc:AlternateContent>
        <mc:AlternateContent xmlns:mc="http://schemas.openxmlformats.org/markup-compatibility/2006">
          <mc:Choice Requires="x14">
            <control shapeId="1211" r:id="rId120" name="Check Box 187">
              <controlPr defaultSize="0" autoFill="0" autoLine="0" autoPict="0">
                <anchor moveWithCells="1">
                  <from>
                    <xdr:col>8</xdr:col>
                    <xdr:colOff>1057275</xdr:colOff>
                    <xdr:row>192</xdr:row>
                    <xdr:rowOff>561975</xdr:rowOff>
                  </from>
                  <to>
                    <xdr:col>8</xdr:col>
                    <xdr:colOff>1400175</xdr:colOff>
                    <xdr:row>194</xdr:row>
                    <xdr:rowOff>9525</xdr:rowOff>
                  </to>
                </anchor>
              </controlPr>
            </control>
          </mc:Choice>
        </mc:AlternateContent>
        <mc:AlternateContent xmlns:mc="http://schemas.openxmlformats.org/markup-compatibility/2006">
          <mc:Choice Requires="x14">
            <control shapeId="1212" r:id="rId121" name="Check Box 188">
              <controlPr defaultSize="0" autoFill="0" autoLine="0" autoPict="0">
                <anchor moveWithCells="1">
                  <from>
                    <xdr:col>9</xdr:col>
                    <xdr:colOff>1057275</xdr:colOff>
                    <xdr:row>192</xdr:row>
                    <xdr:rowOff>561975</xdr:rowOff>
                  </from>
                  <to>
                    <xdr:col>9</xdr:col>
                    <xdr:colOff>1295400</xdr:colOff>
                    <xdr:row>194</xdr:row>
                    <xdr:rowOff>9525</xdr:rowOff>
                  </to>
                </anchor>
              </controlPr>
            </control>
          </mc:Choice>
        </mc:AlternateContent>
        <mc:AlternateContent xmlns:mc="http://schemas.openxmlformats.org/markup-compatibility/2006">
          <mc:Choice Requires="x14">
            <control shapeId="1213" r:id="rId122" name="Check Box 189">
              <controlPr defaultSize="0" autoFill="0" autoLine="0" autoPict="0">
                <anchor moveWithCells="1">
                  <from>
                    <xdr:col>6</xdr:col>
                    <xdr:colOff>1057275</xdr:colOff>
                    <xdr:row>181</xdr:row>
                    <xdr:rowOff>752475</xdr:rowOff>
                  </from>
                  <to>
                    <xdr:col>6</xdr:col>
                    <xdr:colOff>1400175</xdr:colOff>
                    <xdr:row>183</xdr:row>
                    <xdr:rowOff>9525</xdr:rowOff>
                  </to>
                </anchor>
              </controlPr>
            </control>
          </mc:Choice>
        </mc:AlternateContent>
        <mc:AlternateContent xmlns:mc="http://schemas.openxmlformats.org/markup-compatibility/2006">
          <mc:Choice Requires="x14">
            <control shapeId="1217" r:id="rId123" name="Check Box 193">
              <controlPr defaultSize="0" autoFill="0" autoLine="0" autoPict="0">
                <anchor moveWithCells="1">
                  <from>
                    <xdr:col>6</xdr:col>
                    <xdr:colOff>1057275</xdr:colOff>
                    <xdr:row>170</xdr:row>
                    <xdr:rowOff>561975</xdr:rowOff>
                  </from>
                  <to>
                    <xdr:col>6</xdr:col>
                    <xdr:colOff>1400175</xdr:colOff>
                    <xdr:row>172</xdr:row>
                    <xdr:rowOff>9525</xdr:rowOff>
                  </to>
                </anchor>
              </controlPr>
            </control>
          </mc:Choice>
        </mc:AlternateContent>
        <mc:AlternateContent xmlns:mc="http://schemas.openxmlformats.org/markup-compatibility/2006">
          <mc:Choice Requires="x14">
            <control shapeId="1218" r:id="rId124" name="Check Box 194">
              <controlPr defaultSize="0" autoFill="0" autoLine="0" autoPict="0">
                <anchor moveWithCells="1">
                  <from>
                    <xdr:col>7</xdr:col>
                    <xdr:colOff>1057275</xdr:colOff>
                    <xdr:row>170</xdr:row>
                    <xdr:rowOff>561975</xdr:rowOff>
                  </from>
                  <to>
                    <xdr:col>7</xdr:col>
                    <xdr:colOff>1400175</xdr:colOff>
                    <xdr:row>172</xdr:row>
                    <xdr:rowOff>9525</xdr:rowOff>
                  </to>
                </anchor>
              </controlPr>
            </control>
          </mc:Choice>
        </mc:AlternateContent>
        <mc:AlternateContent xmlns:mc="http://schemas.openxmlformats.org/markup-compatibility/2006">
          <mc:Choice Requires="x14">
            <control shapeId="1219" r:id="rId125" name="Check Box 195">
              <controlPr defaultSize="0" autoFill="0" autoLine="0" autoPict="0">
                <anchor moveWithCells="1">
                  <from>
                    <xdr:col>8</xdr:col>
                    <xdr:colOff>1057275</xdr:colOff>
                    <xdr:row>170</xdr:row>
                    <xdr:rowOff>561975</xdr:rowOff>
                  </from>
                  <to>
                    <xdr:col>8</xdr:col>
                    <xdr:colOff>1400175</xdr:colOff>
                    <xdr:row>172</xdr:row>
                    <xdr:rowOff>9525</xdr:rowOff>
                  </to>
                </anchor>
              </controlPr>
            </control>
          </mc:Choice>
        </mc:AlternateContent>
        <mc:AlternateContent xmlns:mc="http://schemas.openxmlformats.org/markup-compatibility/2006">
          <mc:Choice Requires="x14">
            <control shapeId="1220" r:id="rId126" name="Check Box 196">
              <controlPr defaultSize="0" autoFill="0" autoLine="0" autoPict="0">
                <anchor moveWithCells="1">
                  <from>
                    <xdr:col>9</xdr:col>
                    <xdr:colOff>1057275</xdr:colOff>
                    <xdr:row>170</xdr:row>
                    <xdr:rowOff>561975</xdr:rowOff>
                  </from>
                  <to>
                    <xdr:col>9</xdr:col>
                    <xdr:colOff>1295400</xdr:colOff>
                    <xdr:row>172</xdr:row>
                    <xdr:rowOff>9525</xdr:rowOff>
                  </to>
                </anchor>
              </controlPr>
            </control>
          </mc:Choice>
        </mc:AlternateContent>
        <mc:AlternateContent xmlns:mc="http://schemas.openxmlformats.org/markup-compatibility/2006">
          <mc:Choice Requires="x14">
            <control shapeId="1233" r:id="rId127" name="Check Box 209">
              <controlPr defaultSize="0" autoFill="0" autoLine="0" autoPict="0">
                <anchor moveWithCells="1">
                  <from>
                    <xdr:col>9</xdr:col>
                    <xdr:colOff>981075</xdr:colOff>
                    <xdr:row>161</xdr:row>
                    <xdr:rowOff>952500</xdr:rowOff>
                  </from>
                  <to>
                    <xdr:col>9</xdr:col>
                    <xdr:colOff>1323975</xdr:colOff>
                    <xdr:row>163</xdr:row>
                    <xdr:rowOff>38100</xdr:rowOff>
                  </to>
                </anchor>
              </controlPr>
            </control>
          </mc:Choice>
        </mc:AlternateContent>
        <mc:AlternateContent xmlns:mc="http://schemas.openxmlformats.org/markup-compatibility/2006">
          <mc:Choice Requires="x14">
            <control shapeId="1234" r:id="rId128" name="Check Box 210">
              <controlPr defaultSize="0" autoFill="0" autoLine="0" autoPict="0">
                <anchor moveWithCells="1">
                  <from>
                    <xdr:col>3</xdr:col>
                    <xdr:colOff>981075</xdr:colOff>
                    <xdr:row>161</xdr:row>
                    <xdr:rowOff>952500</xdr:rowOff>
                  </from>
                  <to>
                    <xdr:col>3</xdr:col>
                    <xdr:colOff>1323975</xdr:colOff>
                    <xdr:row>163</xdr:row>
                    <xdr:rowOff>28575</xdr:rowOff>
                  </to>
                </anchor>
              </controlPr>
            </control>
          </mc:Choice>
        </mc:AlternateContent>
        <mc:AlternateContent xmlns:mc="http://schemas.openxmlformats.org/markup-compatibility/2006">
          <mc:Choice Requires="x14">
            <control shapeId="1235" r:id="rId129" name="Check Box 211">
              <controlPr defaultSize="0" autoFill="0" autoLine="0" autoPict="0">
                <anchor moveWithCells="1">
                  <from>
                    <xdr:col>4</xdr:col>
                    <xdr:colOff>981075</xdr:colOff>
                    <xdr:row>161</xdr:row>
                    <xdr:rowOff>952500</xdr:rowOff>
                  </from>
                  <to>
                    <xdr:col>4</xdr:col>
                    <xdr:colOff>1323975</xdr:colOff>
                    <xdr:row>163</xdr:row>
                    <xdr:rowOff>28575</xdr:rowOff>
                  </to>
                </anchor>
              </controlPr>
            </control>
          </mc:Choice>
        </mc:AlternateContent>
        <mc:AlternateContent xmlns:mc="http://schemas.openxmlformats.org/markup-compatibility/2006">
          <mc:Choice Requires="x14">
            <control shapeId="1236" r:id="rId130" name="Check Box 212">
              <controlPr defaultSize="0" autoFill="0" autoLine="0" autoPict="0">
                <anchor moveWithCells="1">
                  <from>
                    <xdr:col>5</xdr:col>
                    <xdr:colOff>981075</xdr:colOff>
                    <xdr:row>161</xdr:row>
                    <xdr:rowOff>952500</xdr:rowOff>
                  </from>
                  <to>
                    <xdr:col>5</xdr:col>
                    <xdr:colOff>1219200</xdr:colOff>
                    <xdr:row>163</xdr:row>
                    <xdr:rowOff>28575</xdr:rowOff>
                  </to>
                </anchor>
              </controlPr>
            </control>
          </mc:Choice>
        </mc:AlternateContent>
        <mc:AlternateContent xmlns:mc="http://schemas.openxmlformats.org/markup-compatibility/2006">
          <mc:Choice Requires="x14">
            <control shapeId="1237" r:id="rId131" name="Check Box 213">
              <controlPr defaultSize="0" autoFill="0" autoLine="0" autoPict="0">
                <anchor moveWithCells="1">
                  <from>
                    <xdr:col>6</xdr:col>
                    <xdr:colOff>981075</xdr:colOff>
                    <xdr:row>154</xdr:row>
                    <xdr:rowOff>762000</xdr:rowOff>
                  </from>
                  <to>
                    <xdr:col>6</xdr:col>
                    <xdr:colOff>1323975</xdr:colOff>
                    <xdr:row>156</xdr:row>
                    <xdr:rowOff>28575</xdr:rowOff>
                  </to>
                </anchor>
              </controlPr>
            </control>
          </mc:Choice>
        </mc:AlternateContent>
        <mc:AlternateContent xmlns:mc="http://schemas.openxmlformats.org/markup-compatibility/2006">
          <mc:Choice Requires="x14">
            <control shapeId="1238" r:id="rId132" name="Check Box 214">
              <controlPr defaultSize="0" autoFill="0" autoLine="0" autoPict="0">
                <anchor moveWithCells="1">
                  <from>
                    <xdr:col>7</xdr:col>
                    <xdr:colOff>981075</xdr:colOff>
                    <xdr:row>154</xdr:row>
                    <xdr:rowOff>762000</xdr:rowOff>
                  </from>
                  <to>
                    <xdr:col>7</xdr:col>
                    <xdr:colOff>1323975</xdr:colOff>
                    <xdr:row>156</xdr:row>
                    <xdr:rowOff>28575</xdr:rowOff>
                  </to>
                </anchor>
              </controlPr>
            </control>
          </mc:Choice>
        </mc:AlternateContent>
        <mc:AlternateContent xmlns:mc="http://schemas.openxmlformats.org/markup-compatibility/2006">
          <mc:Choice Requires="x14">
            <control shapeId="1239" r:id="rId133" name="Check Box 215">
              <controlPr defaultSize="0" autoFill="0" autoLine="0" autoPict="0">
                <anchor moveWithCells="1">
                  <from>
                    <xdr:col>8</xdr:col>
                    <xdr:colOff>981075</xdr:colOff>
                    <xdr:row>154</xdr:row>
                    <xdr:rowOff>762000</xdr:rowOff>
                  </from>
                  <to>
                    <xdr:col>8</xdr:col>
                    <xdr:colOff>1323975</xdr:colOff>
                    <xdr:row>156</xdr:row>
                    <xdr:rowOff>28575</xdr:rowOff>
                  </to>
                </anchor>
              </controlPr>
            </control>
          </mc:Choice>
        </mc:AlternateContent>
        <mc:AlternateContent xmlns:mc="http://schemas.openxmlformats.org/markup-compatibility/2006">
          <mc:Choice Requires="x14">
            <control shapeId="1240" r:id="rId134" name="Check Box 216">
              <controlPr defaultSize="0" autoFill="0" autoLine="0" autoPict="0">
                <anchor moveWithCells="1">
                  <from>
                    <xdr:col>6</xdr:col>
                    <xdr:colOff>981075</xdr:colOff>
                    <xdr:row>150</xdr:row>
                    <xdr:rowOff>571500</xdr:rowOff>
                  </from>
                  <to>
                    <xdr:col>6</xdr:col>
                    <xdr:colOff>1323975</xdr:colOff>
                    <xdr:row>152</xdr:row>
                    <xdr:rowOff>28575</xdr:rowOff>
                  </to>
                </anchor>
              </controlPr>
            </control>
          </mc:Choice>
        </mc:AlternateContent>
        <mc:AlternateContent xmlns:mc="http://schemas.openxmlformats.org/markup-compatibility/2006">
          <mc:Choice Requires="x14">
            <control shapeId="1241" r:id="rId135" name="Check Box 217">
              <controlPr defaultSize="0" autoFill="0" autoLine="0" autoPict="0">
                <anchor moveWithCells="1">
                  <from>
                    <xdr:col>7</xdr:col>
                    <xdr:colOff>981075</xdr:colOff>
                    <xdr:row>150</xdr:row>
                    <xdr:rowOff>571500</xdr:rowOff>
                  </from>
                  <to>
                    <xdr:col>7</xdr:col>
                    <xdr:colOff>1323975</xdr:colOff>
                    <xdr:row>152</xdr:row>
                    <xdr:rowOff>28575</xdr:rowOff>
                  </to>
                </anchor>
              </controlPr>
            </control>
          </mc:Choice>
        </mc:AlternateContent>
        <mc:AlternateContent xmlns:mc="http://schemas.openxmlformats.org/markup-compatibility/2006">
          <mc:Choice Requires="x14">
            <control shapeId="1242" r:id="rId136" name="Check Box 218">
              <controlPr defaultSize="0" autoFill="0" autoLine="0" autoPict="0">
                <anchor moveWithCells="1">
                  <from>
                    <xdr:col>8</xdr:col>
                    <xdr:colOff>981075</xdr:colOff>
                    <xdr:row>150</xdr:row>
                    <xdr:rowOff>571500</xdr:rowOff>
                  </from>
                  <to>
                    <xdr:col>8</xdr:col>
                    <xdr:colOff>1323975</xdr:colOff>
                    <xdr:row>152</xdr:row>
                    <xdr:rowOff>28575</xdr:rowOff>
                  </to>
                </anchor>
              </controlPr>
            </control>
          </mc:Choice>
        </mc:AlternateContent>
        <mc:AlternateContent xmlns:mc="http://schemas.openxmlformats.org/markup-compatibility/2006">
          <mc:Choice Requires="x14">
            <control shapeId="1243" r:id="rId137" name="Check Box 219">
              <controlPr defaultSize="0" autoFill="0" autoLine="0" autoPict="0">
                <anchor moveWithCells="1">
                  <from>
                    <xdr:col>9</xdr:col>
                    <xdr:colOff>981075</xdr:colOff>
                    <xdr:row>150</xdr:row>
                    <xdr:rowOff>571500</xdr:rowOff>
                  </from>
                  <to>
                    <xdr:col>9</xdr:col>
                    <xdr:colOff>1219200</xdr:colOff>
                    <xdr:row>152</xdr:row>
                    <xdr:rowOff>28575</xdr:rowOff>
                  </to>
                </anchor>
              </controlPr>
            </control>
          </mc:Choice>
        </mc:AlternateContent>
        <mc:AlternateContent xmlns:mc="http://schemas.openxmlformats.org/markup-compatibility/2006">
          <mc:Choice Requires="x14">
            <control shapeId="1244" r:id="rId138" name="Check Box 220">
              <controlPr defaultSize="0" autoFill="0" autoLine="0" autoPict="0">
                <anchor moveWithCells="1">
                  <from>
                    <xdr:col>10</xdr:col>
                    <xdr:colOff>638175</xdr:colOff>
                    <xdr:row>151</xdr:row>
                    <xdr:rowOff>0</xdr:rowOff>
                  </from>
                  <to>
                    <xdr:col>10</xdr:col>
                    <xdr:colOff>876300</xdr:colOff>
                    <xdr:row>151</xdr:row>
                    <xdr:rowOff>180975</xdr:rowOff>
                  </to>
                </anchor>
              </controlPr>
            </control>
          </mc:Choice>
        </mc:AlternateContent>
        <mc:AlternateContent xmlns:mc="http://schemas.openxmlformats.org/markup-compatibility/2006">
          <mc:Choice Requires="x14">
            <control shapeId="1245" r:id="rId139" name="Check Box 221">
              <controlPr defaultSize="0" autoFill="0" autoLine="0" autoPict="0">
                <anchor moveWithCells="1">
                  <from>
                    <xdr:col>11</xdr:col>
                    <xdr:colOff>619125</xdr:colOff>
                    <xdr:row>150</xdr:row>
                    <xdr:rowOff>561975</xdr:rowOff>
                  </from>
                  <to>
                    <xdr:col>11</xdr:col>
                    <xdr:colOff>942975</xdr:colOff>
                    <xdr:row>152</xdr:row>
                    <xdr:rowOff>66675</xdr:rowOff>
                  </to>
                </anchor>
              </controlPr>
            </control>
          </mc:Choice>
        </mc:AlternateContent>
        <mc:AlternateContent xmlns:mc="http://schemas.openxmlformats.org/markup-compatibility/2006">
          <mc:Choice Requires="x14">
            <control shapeId="1249" r:id="rId140" name="Check Box 225">
              <controlPr defaultSize="0" autoFill="0" autoLine="0" autoPict="0">
                <anchor moveWithCells="1">
                  <from>
                    <xdr:col>6</xdr:col>
                    <xdr:colOff>923925</xdr:colOff>
                    <xdr:row>141</xdr:row>
                    <xdr:rowOff>1333500</xdr:rowOff>
                  </from>
                  <to>
                    <xdr:col>6</xdr:col>
                    <xdr:colOff>1257300</xdr:colOff>
                    <xdr:row>143</xdr:row>
                    <xdr:rowOff>28575</xdr:rowOff>
                  </to>
                </anchor>
              </controlPr>
            </control>
          </mc:Choice>
        </mc:AlternateContent>
        <mc:AlternateContent xmlns:mc="http://schemas.openxmlformats.org/markup-compatibility/2006">
          <mc:Choice Requires="x14">
            <control shapeId="1250" r:id="rId141" name="Check Box 226">
              <controlPr defaultSize="0" autoFill="0" autoLine="0" autoPict="0">
                <anchor moveWithCells="1">
                  <from>
                    <xdr:col>7</xdr:col>
                    <xdr:colOff>923925</xdr:colOff>
                    <xdr:row>141</xdr:row>
                    <xdr:rowOff>1333500</xdr:rowOff>
                  </from>
                  <to>
                    <xdr:col>7</xdr:col>
                    <xdr:colOff>1257300</xdr:colOff>
                    <xdr:row>143</xdr:row>
                    <xdr:rowOff>28575</xdr:rowOff>
                  </to>
                </anchor>
              </controlPr>
            </control>
          </mc:Choice>
        </mc:AlternateContent>
        <mc:AlternateContent xmlns:mc="http://schemas.openxmlformats.org/markup-compatibility/2006">
          <mc:Choice Requires="x14">
            <control shapeId="1251" r:id="rId142" name="Check Box 227">
              <controlPr defaultSize="0" autoFill="0" autoLine="0" autoPict="0">
                <anchor moveWithCells="1">
                  <from>
                    <xdr:col>8</xdr:col>
                    <xdr:colOff>923925</xdr:colOff>
                    <xdr:row>141</xdr:row>
                    <xdr:rowOff>1333500</xdr:rowOff>
                  </from>
                  <to>
                    <xdr:col>8</xdr:col>
                    <xdr:colOff>1257300</xdr:colOff>
                    <xdr:row>143</xdr:row>
                    <xdr:rowOff>28575</xdr:rowOff>
                  </to>
                </anchor>
              </controlPr>
            </control>
          </mc:Choice>
        </mc:AlternateContent>
        <mc:AlternateContent xmlns:mc="http://schemas.openxmlformats.org/markup-compatibility/2006">
          <mc:Choice Requires="x14">
            <control shapeId="1252" r:id="rId143" name="Check Box 228">
              <controlPr defaultSize="0" autoFill="0" autoLine="0" autoPict="0">
                <anchor moveWithCells="1">
                  <from>
                    <xdr:col>9</xdr:col>
                    <xdr:colOff>923925</xdr:colOff>
                    <xdr:row>141</xdr:row>
                    <xdr:rowOff>1333500</xdr:rowOff>
                  </from>
                  <to>
                    <xdr:col>9</xdr:col>
                    <xdr:colOff>1171575</xdr:colOff>
                    <xdr:row>143</xdr:row>
                    <xdr:rowOff>28575</xdr:rowOff>
                  </to>
                </anchor>
              </controlPr>
            </control>
          </mc:Choice>
        </mc:AlternateContent>
        <mc:AlternateContent xmlns:mc="http://schemas.openxmlformats.org/markup-compatibility/2006">
          <mc:Choice Requires="x14">
            <control shapeId="1253" r:id="rId144" name="Check Box 229">
              <controlPr defaultSize="0" autoFill="0" autoLine="0" autoPict="0">
                <anchor moveWithCells="1">
                  <from>
                    <xdr:col>6</xdr:col>
                    <xdr:colOff>923925</xdr:colOff>
                    <xdr:row>130</xdr:row>
                    <xdr:rowOff>1333500</xdr:rowOff>
                  </from>
                  <to>
                    <xdr:col>6</xdr:col>
                    <xdr:colOff>1257300</xdr:colOff>
                    <xdr:row>132</xdr:row>
                    <xdr:rowOff>28575</xdr:rowOff>
                  </to>
                </anchor>
              </controlPr>
            </control>
          </mc:Choice>
        </mc:AlternateContent>
        <mc:AlternateContent xmlns:mc="http://schemas.openxmlformats.org/markup-compatibility/2006">
          <mc:Choice Requires="x14">
            <control shapeId="1254" r:id="rId145" name="Check Box 230">
              <controlPr defaultSize="0" autoFill="0" autoLine="0" autoPict="0">
                <anchor moveWithCells="1">
                  <from>
                    <xdr:col>7</xdr:col>
                    <xdr:colOff>923925</xdr:colOff>
                    <xdr:row>130</xdr:row>
                    <xdr:rowOff>1333500</xdr:rowOff>
                  </from>
                  <to>
                    <xdr:col>7</xdr:col>
                    <xdr:colOff>1257300</xdr:colOff>
                    <xdr:row>132</xdr:row>
                    <xdr:rowOff>28575</xdr:rowOff>
                  </to>
                </anchor>
              </controlPr>
            </control>
          </mc:Choice>
        </mc:AlternateContent>
        <mc:AlternateContent xmlns:mc="http://schemas.openxmlformats.org/markup-compatibility/2006">
          <mc:Choice Requires="x14">
            <control shapeId="1255" r:id="rId146" name="Check Box 231">
              <controlPr defaultSize="0" autoFill="0" autoLine="0" autoPict="0">
                <anchor moveWithCells="1">
                  <from>
                    <xdr:col>8</xdr:col>
                    <xdr:colOff>923925</xdr:colOff>
                    <xdr:row>130</xdr:row>
                    <xdr:rowOff>1333500</xdr:rowOff>
                  </from>
                  <to>
                    <xdr:col>8</xdr:col>
                    <xdr:colOff>1257300</xdr:colOff>
                    <xdr:row>132</xdr:row>
                    <xdr:rowOff>28575</xdr:rowOff>
                  </to>
                </anchor>
              </controlPr>
            </control>
          </mc:Choice>
        </mc:AlternateContent>
        <mc:AlternateContent xmlns:mc="http://schemas.openxmlformats.org/markup-compatibility/2006">
          <mc:Choice Requires="x14">
            <control shapeId="1256" r:id="rId147" name="Check Box 232">
              <controlPr defaultSize="0" autoFill="0" autoLine="0" autoPict="0">
                <anchor moveWithCells="1">
                  <from>
                    <xdr:col>9</xdr:col>
                    <xdr:colOff>923925</xdr:colOff>
                    <xdr:row>130</xdr:row>
                    <xdr:rowOff>1333500</xdr:rowOff>
                  </from>
                  <to>
                    <xdr:col>9</xdr:col>
                    <xdr:colOff>1171575</xdr:colOff>
                    <xdr:row>132</xdr:row>
                    <xdr:rowOff>28575</xdr:rowOff>
                  </to>
                </anchor>
              </controlPr>
            </control>
          </mc:Choice>
        </mc:AlternateContent>
        <mc:AlternateContent xmlns:mc="http://schemas.openxmlformats.org/markup-compatibility/2006">
          <mc:Choice Requires="x14">
            <control shapeId="1257" r:id="rId148" name="Check Box 233">
              <controlPr defaultSize="0" autoFill="0" autoLine="0" autoPict="0">
                <anchor moveWithCells="1">
                  <from>
                    <xdr:col>6</xdr:col>
                    <xdr:colOff>923925</xdr:colOff>
                    <xdr:row>123</xdr:row>
                    <xdr:rowOff>2095500</xdr:rowOff>
                  </from>
                  <to>
                    <xdr:col>6</xdr:col>
                    <xdr:colOff>1257300</xdr:colOff>
                    <xdr:row>125</xdr:row>
                    <xdr:rowOff>28575</xdr:rowOff>
                  </to>
                </anchor>
              </controlPr>
            </control>
          </mc:Choice>
        </mc:AlternateContent>
        <mc:AlternateContent xmlns:mc="http://schemas.openxmlformats.org/markup-compatibility/2006">
          <mc:Choice Requires="x14">
            <control shapeId="1258" r:id="rId149" name="Check Box 234">
              <controlPr defaultSize="0" autoFill="0" autoLine="0" autoPict="0">
                <anchor moveWithCells="1">
                  <from>
                    <xdr:col>7</xdr:col>
                    <xdr:colOff>923925</xdr:colOff>
                    <xdr:row>123</xdr:row>
                    <xdr:rowOff>2095500</xdr:rowOff>
                  </from>
                  <to>
                    <xdr:col>7</xdr:col>
                    <xdr:colOff>1257300</xdr:colOff>
                    <xdr:row>125</xdr:row>
                    <xdr:rowOff>28575</xdr:rowOff>
                  </to>
                </anchor>
              </controlPr>
            </control>
          </mc:Choice>
        </mc:AlternateContent>
        <mc:AlternateContent xmlns:mc="http://schemas.openxmlformats.org/markup-compatibility/2006">
          <mc:Choice Requires="x14">
            <control shapeId="1259" r:id="rId150" name="Check Box 235">
              <controlPr defaultSize="0" autoFill="0" autoLine="0" autoPict="0">
                <anchor moveWithCells="1">
                  <from>
                    <xdr:col>8</xdr:col>
                    <xdr:colOff>923925</xdr:colOff>
                    <xdr:row>123</xdr:row>
                    <xdr:rowOff>2095500</xdr:rowOff>
                  </from>
                  <to>
                    <xdr:col>8</xdr:col>
                    <xdr:colOff>1257300</xdr:colOff>
                    <xdr:row>125</xdr:row>
                    <xdr:rowOff>28575</xdr:rowOff>
                  </to>
                </anchor>
              </controlPr>
            </control>
          </mc:Choice>
        </mc:AlternateContent>
        <mc:AlternateContent xmlns:mc="http://schemas.openxmlformats.org/markup-compatibility/2006">
          <mc:Choice Requires="x14">
            <control shapeId="1260" r:id="rId151" name="Check Box 236">
              <controlPr defaultSize="0" autoFill="0" autoLine="0" autoPict="0">
                <anchor moveWithCells="1">
                  <from>
                    <xdr:col>9</xdr:col>
                    <xdr:colOff>923925</xdr:colOff>
                    <xdr:row>123</xdr:row>
                    <xdr:rowOff>2095500</xdr:rowOff>
                  </from>
                  <to>
                    <xdr:col>9</xdr:col>
                    <xdr:colOff>1171575</xdr:colOff>
                    <xdr:row>125</xdr:row>
                    <xdr:rowOff>28575</xdr:rowOff>
                  </to>
                </anchor>
              </controlPr>
            </control>
          </mc:Choice>
        </mc:AlternateContent>
        <mc:AlternateContent xmlns:mc="http://schemas.openxmlformats.org/markup-compatibility/2006">
          <mc:Choice Requires="x14">
            <control shapeId="1261" r:id="rId152" name="Check Box 237">
              <controlPr defaultSize="0" autoFill="0" autoLine="0" autoPict="0">
                <anchor moveWithCells="1">
                  <from>
                    <xdr:col>6</xdr:col>
                    <xdr:colOff>923925</xdr:colOff>
                    <xdr:row>119</xdr:row>
                    <xdr:rowOff>762000</xdr:rowOff>
                  </from>
                  <to>
                    <xdr:col>6</xdr:col>
                    <xdr:colOff>1257300</xdr:colOff>
                    <xdr:row>121</xdr:row>
                    <xdr:rowOff>28575</xdr:rowOff>
                  </to>
                </anchor>
              </controlPr>
            </control>
          </mc:Choice>
        </mc:AlternateContent>
        <mc:AlternateContent xmlns:mc="http://schemas.openxmlformats.org/markup-compatibility/2006">
          <mc:Choice Requires="x14">
            <control shapeId="1262" r:id="rId153" name="Check Box 238">
              <controlPr defaultSize="0" autoFill="0" autoLine="0" autoPict="0">
                <anchor moveWithCells="1">
                  <from>
                    <xdr:col>7</xdr:col>
                    <xdr:colOff>923925</xdr:colOff>
                    <xdr:row>119</xdr:row>
                    <xdr:rowOff>762000</xdr:rowOff>
                  </from>
                  <to>
                    <xdr:col>7</xdr:col>
                    <xdr:colOff>1257300</xdr:colOff>
                    <xdr:row>121</xdr:row>
                    <xdr:rowOff>28575</xdr:rowOff>
                  </to>
                </anchor>
              </controlPr>
            </control>
          </mc:Choice>
        </mc:AlternateContent>
        <mc:AlternateContent xmlns:mc="http://schemas.openxmlformats.org/markup-compatibility/2006">
          <mc:Choice Requires="x14">
            <control shapeId="1263" r:id="rId154" name="Check Box 239">
              <controlPr defaultSize="0" autoFill="0" autoLine="0" autoPict="0">
                <anchor moveWithCells="1">
                  <from>
                    <xdr:col>8</xdr:col>
                    <xdr:colOff>923925</xdr:colOff>
                    <xdr:row>119</xdr:row>
                    <xdr:rowOff>762000</xdr:rowOff>
                  </from>
                  <to>
                    <xdr:col>8</xdr:col>
                    <xdr:colOff>1257300</xdr:colOff>
                    <xdr:row>121</xdr:row>
                    <xdr:rowOff>28575</xdr:rowOff>
                  </to>
                </anchor>
              </controlPr>
            </control>
          </mc:Choice>
        </mc:AlternateContent>
        <mc:AlternateContent xmlns:mc="http://schemas.openxmlformats.org/markup-compatibility/2006">
          <mc:Choice Requires="x14">
            <control shapeId="1264" r:id="rId155" name="Check Box 240">
              <controlPr defaultSize="0" autoFill="0" autoLine="0" autoPict="0">
                <anchor moveWithCells="1">
                  <from>
                    <xdr:col>9</xdr:col>
                    <xdr:colOff>923925</xdr:colOff>
                    <xdr:row>119</xdr:row>
                    <xdr:rowOff>762000</xdr:rowOff>
                  </from>
                  <to>
                    <xdr:col>9</xdr:col>
                    <xdr:colOff>1171575</xdr:colOff>
                    <xdr:row>121</xdr:row>
                    <xdr:rowOff>28575</xdr:rowOff>
                  </to>
                </anchor>
              </controlPr>
            </control>
          </mc:Choice>
        </mc:AlternateContent>
        <mc:AlternateContent xmlns:mc="http://schemas.openxmlformats.org/markup-compatibility/2006">
          <mc:Choice Requires="x14">
            <control shapeId="1265" r:id="rId156" name="Check Box 241">
              <controlPr defaultSize="0" autoFill="0" autoLine="0" autoPict="0">
                <anchor moveWithCells="1">
                  <from>
                    <xdr:col>10</xdr:col>
                    <xdr:colOff>428625</xdr:colOff>
                    <xdr:row>120</xdr:row>
                    <xdr:rowOff>0</xdr:rowOff>
                  </from>
                  <to>
                    <xdr:col>10</xdr:col>
                    <xdr:colOff>876300</xdr:colOff>
                    <xdr:row>121</xdr:row>
                    <xdr:rowOff>0</xdr:rowOff>
                  </to>
                </anchor>
              </controlPr>
            </control>
          </mc:Choice>
        </mc:AlternateContent>
        <mc:AlternateContent xmlns:mc="http://schemas.openxmlformats.org/markup-compatibility/2006">
          <mc:Choice Requires="x14">
            <control shapeId="1266" r:id="rId157" name="Check Box 242">
              <controlPr defaultSize="0" autoFill="0" autoLine="0" autoPict="0">
                <anchor moveWithCells="1">
                  <from>
                    <xdr:col>6</xdr:col>
                    <xdr:colOff>1000125</xdr:colOff>
                    <xdr:row>108</xdr:row>
                    <xdr:rowOff>952500</xdr:rowOff>
                  </from>
                  <to>
                    <xdr:col>6</xdr:col>
                    <xdr:colOff>1343025</xdr:colOff>
                    <xdr:row>110</xdr:row>
                    <xdr:rowOff>28575</xdr:rowOff>
                  </to>
                </anchor>
              </controlPr>
            </control>
          </mc:Choice>
        </mc:AlternateContent>
        <mc:AlternateContent xmlns:mc="http://schemas.openxmlformats.org/markup-compatibility/2006">
          <mc:Choice Requires="x14">
            <control shapeId="1267" r:id="rId158" name="Check Box 243">
              <controlPr defaultSize="0" autoFill="0" autoLine="0" autoPict="0">
                <anchor moveWithCells="1">
                  <from>
                    <xdr:col>7</xdr:col>
                    <xdr:colOff>1000125</xdr:colOff>
                    <xdr:row>108</xdr:row>
                    <xdr:rowOff>952500</xdr:rowOff>
                  </from>
                  <to>
                    <xdr:col>7</xdr:col>
                    <xdr:colOff>1343025</xdr:colOff>
                    <xdr:row>110</xdr:row>
                    <xdr:rowOff>28575</xdr:rowOff>
                  </to>
                </anchor>
              </controlPr>
            </control>
          </mc:Choice>
        </mc:AlternateContent>
        <mc:AlternateContent xmlns:mc="http://schemas.openxmlformats.org/markup-compatibility/2006">
          <mc:Choice Requires="x14">
            <control shapeId="1268" r:id="rId159" name="Check Box 244">
              <controlPr defaultSize="0" autoFill="0" autoLine="0" autoPict="0">
                <anchor moveWithCells="1">
                  <from>
                    <xdr:col>8</xdr:col>
                    <xdr:colOff>1000125</xdr:colOff>
                    <xdr:row>108</xdr:row>
                    <xdr:rowOff>952500</xdr:rowOff>
                  </from>
                  <to>
                    <xdr:col>8</xdr:col>
                    <xdr:colOff>1343025</xdr:colOff>
                    <xdr:row>110</xdr:row>
                    <xdr:rowOff>28575</xdr:rowOff>
                  </to>
                </anchor>
              </controlPr>
            </control>
          </mc:Choice>
        </mc:AlternateContent>
        <mc:AlternateContent xmlns:mc="http://schemas.openxmlformats.org/markup-compatibility/2006">
          <mc:Choice Requires="x14">
            <control shapeId="1269" r:id="rId160" name="Check Box 245">
              <controlPr defaultSize="0" autoFill="0" autoLine="0" autoPict="0">
                <anchor moveWithCells="1">
                  <from>
                    <xdr:col>9</xdr:col>
                    <xdr:colOff>1000125</xdr:colOff>
                    <xdr:row>108</xdr:row>
                    <xdr:rowOff>952500</xdr:rowOff>
                  </from>
                  <to>
                    <xdr:col>9</xdr:col>
                    <xdr:colOff>1247775</xdr:colOff>
                    <xdr:row>110</xdr:row>
                    <xdr:rowOff>28575</xdr:rowOff>
                  </to>
                </anchor>
              </controlPr>
            </control>
          </mc:Choice>
        </mc:AlternateContent>
        <mc:AlternateContent xmlns:mc="http://schemas.openxmlformats.org/markup-compatibility/2006">
          <mc:Choice Requires="x14">
            <control shapeId="1270" r:id="rId161" name="Check Box 246">
              <controlPr defaultSize="0" autoFill="0" autoLine="0" autoPict="0">
                <anchor moveWithCells="1">
                  <from>
                    <xdr:col>10</xdr:col>
                    <xdr:colOff>581025</xdr:colOff>
                    <xdr:row>108</xdr:row>
                    <xdr:rowOff>904875</xdr:rowOff>
                  </from>
                  <to>
                    <xdr:col>10</xdr:col>
                    <xdr:colOff>942975</xdr:colOff>
                    <xdr:row>110</xdr:row>
                    <xdr:rowOff>66675</xdr:rowOff>
                  </to>
                </anchor>
              </controlPr>
            </control>
          </mc:Choice>
        </mc:AlternateContent>
        <mc:AlternateContent xmlns:mc="http://schemas.openxmlformats.org/markup-compatibility/2006">
          <mc:Choice Requires="x14">
            <control shapeId="1271" r:id="rId162" name="Check Box 247">
              <controlPr defaultSize="0" autoFill="0" autoLine="0" autoPict="0">
                <anchor moveWithCells="1">
                  <from>
                    <xdr:col>11</xdr:col>
                    <xdr:colOff>523875</xdr:colOff>
                    <xdr:row>108</xdr:row>
                    <xdr:rowOff>942975</xdr:rowOff>
                  </from>
                  <to>
                    <xdr:col>11</xdr:col>
                    <xdr:colOff>866775</xdr:colOff>
                    <xdr:row>110</xdr:row>
                    <xdr:rowOff>38100</xdr:rowOff>
                  </to>
                </anchor>
              </controlPr>
            </control>
          </mc:Choice>
        </mc:AlternateContent>
        <mc:AlternateContent xmlns:mc="http://schemas.openxmlformats.org/markup-compatibility/2006">
          <mc:Choice Requires="x14">
            <control shapeId="1273" r:id="rId163" name="Check Box 249">
              <controlPr defaultSize="0" autoFill="0" autoLine="0" autoPict="0">
                <anchor moveWithCells="1">
                  <from>
                    <xdr:col>6</xdr:col>
                    <xdr:colOff>1000125</xdr:colOff>
                    <xdr:row>97</xdr:row>
                    <xdr:rowOff>1333500</xdr:rowOff>
                  </from>
                  <to>
                    <xdr:col>6</xdr:col>
                    <xdr:colOff>1333500</xdr:colOff>
                    <xdr:row>99</xdr:row>
                    <xdr:rowOff>28575</xdr:rowOff>
                  </to>
                </anchor>
              </controlPr>
            </control>
          </mc:Choice>
        </mc:AlternateContent>
        <mc:AlternateContent xmlns:mc="http://schemas.openxmlformats.org/markup-compatibility/2006">
          <mc:Choice Requires="x14">
            <control shapeId="1274" r:id="rId164" name="Check Box 250">
              <controlPr defaultSize="0" autoFill="0" autoLine="0" autoPict="0">
                <anchor moveWithCells="1">
                  <from>
                    <xdr:col>6</xdr:col>
                    <xdr:colOff>1057275</xdr:colOff>
                    <xdr:row>86</xdr:row>
                    <xdr:rowOff>1333500</xdr:rowOff>
                  </from>
                  <to>
                    <xdr:col>6</xdr:col>
                    <xdr:colOff>1400175</xdr:colOff>
                    <xdr:row>88</xdr:row>
                    <xdr:rowOff>28575</xdr:rowOff>
                  </to>
                </anchor>
              </controlPr>
            </control>
          </mc:Choice>
        </mc:AlternateContent>
        <mc:AlternateContent xmlns:mc="http://schemas.openxmlformats.org/markup-compatibility/2006">
          <mc:Choice Requires="x14">
            <control shapeId="1275" r:id="rId165" name="Check Box 251">
              <controlPr defaultSize="0" autoFill="0" autoLine="0" autoPict="0">
                <anchor moveWithCells="1">
                  <from>
                    <xdr:col>7</xdr:col>
                    <xdr:colOff>1057275</xdr:colOff>
                    <xdr:row>86</xdr:row>
                    <xdr:rowOff>1333500</xdr:rowOff>
                  </from>
                  <to>
                    <xdr:col>7</xdr:col>
                    <xdr:colOff>1400175</xdr:colOff>
                    <xdr:row>88</xdr:row>
                    <xdr:rowOff>28575</xdr:rowOff>
                  </to>
                </anchor>
              </controlPr>
            </control>
          </mc:Choice>
        </mc:AlternateContent>
        <mc:AlternateContent xmlns:mc="http://schemas.openxmlformats.org/markup-compatibility/2006">
          <mc:Choice Requires="x14">
            <control shapeId="1278" r:id="rId166" name="Check Box 254">
              <controlPr defaultSize="0" autoFill="0" autoLine="0" autoPict="0">
                <anchor moveWithCells="1">
                  <from>
                    <xdr:col>6</xdr:col>
                    <xdr:colOff>1057275</xdr:colOff>
                    <xdr:row>77</xdr:row>
                    <xdr:rowOff>571500</xdr:rowOff>
                  </from>
                  <to>
                    <xdr:col>6</xdr:col>
                    <xdr:colOff>1400175</xdr:colOff>
                    <xdr:row>79</xdr:row>
                    <xdr:rowOff>28575</xdr:rowOff>
                  </to>
                </anchor>
              </controlPr>
            </control>
          </mc:Choice>
        </mc:AlternateContent>
        <mc:AlternateContent xmlns:mc="http://schemas.openxmlformats.org/markup-compatibility/2006">
          <mc:Choice Requires="x14">
            <control shapeId="1279" r:id="rId167" name="Check Box 255">
              <controlPr defaultSize="0" autoFill="0" autoLine="0" autoPict="0">
                <anchor moveWithCells="1">
                  <from>
                    <xdr:col>7</xdr:col>
                    <xdr:colOff>1057275</xdr:colOff>
                    <xdr:row>77</xdr:row>
                    <xdr:rowOff>571500</xdr:rowOff>
                  </from>
                  <to>
                    <xdr:col>7</xdr:col>
                    <xdr:colOff>1400175</xdr:colOff>
                    <xdr:row>79</xdr:row>
                    <xdr:rowOff>28575</xdr:rowOff>
                  </to>
                </anchor>
              </controlPr>
            </control>
          </mc:Choice>
        </mc:AlternateContent>
        <mc:AlternateContent xmlns:mc="http://schemas.openxmlformats.org/markup-compatibility/2006">
          <mc:Choice Requires="x14">
            <control shapeId="1280" r:id="rId168" name="Check Box 256">
              <controlPr defaultSize="0" autoFill="0" autoLine="0" autoPict="0">
                <anchor moveWithCells="1">
                  <from>
                    <xdr:col>6</xdr:col>
                    <xdr:colOff>1057275</xdr:colOff>
                    <xdr:row>68</xdr:row>
                    <xdr:rowOff>762000</xdr:rowOff>
                  </from>
                  <to>
                    <xdr:col>6</xdr:col>
                    <xdr:colOff>1400175</xdr:colOff>
                    <xdr:row>70</xdr:row>
                    <xdr:rowOff>28575</xdr:rowOff>
                  </to>
                </anchor>
              </controlPr>
            </control>
          </mc:Choice>
        </mc:AlternateContent>
        <mc:AlternateContent xmlns:mc="http://schemas.openxmlformats.org/markup-compatibility/2006">
          <mc:Choice Requires="x14">
            <control shapeId="1281" r:id="rId169" name="Check Box 257">
              <controlPr defaultSize="0" autoFill="0" autoLine="0" autoPict="0">
                <anchor moveWithCells="1">
                  <from>
                    <xdr:col>7</xdr:col>
                    <xdr:colOff>1057275</xdr:colOff>
                    <xdr:row>68</xdr:row>
                    <xdr:rowOff>762000</xdr:rowOff>
                  </from>
                  <to>
                    <xdr:col>7</xdr:col>
                    <xdr:colOff>1400175</xdr:colOff>
                    <xdr:row>70</xdr:row>
                    <xdr:rowOff>28575</xdr:rowOff>
                  </to>
                </anchor>
              </controlPr>
            </control>
          </mc:Choice>
        </mc:AlternateContent>
        <mc:AlternateContent xmlns:mc="http://schemas.openxmlformats.org/markup-compatibility/2006">
          <mc:Choice Requires="x14">
            <control shapeId="1282" r:id="rId170" name="Check Box 258">
              <controlPr defaultSize="0" autoFill="0" autoLine="0" autoPict="0">
                <anchor moveWithCells="1">
                  <from>
                    <xdr:col>8</xdr:col>
                    <xdr:colOff>1057275</xdr:colOff>
                    <xdr:row>68</xdr:row>
                    <xdr:rowOff>762000</xdr:rowOff>
                  </from>
                  <to>
                    <xdr:col>8</xdr:col>
                    <xdr:colOff>1400175</xdr:colOff>
                    <xdr:row>70</xdr:row>
                    <xdr:rowOff>28575</xdr:rowOff>
                  </to>
                </anchor>
              </controlPr>
            </control>
          </mc:Choice>
        </mc:AlternateContent>
        <mc:AlternateContent xmlns:mc="http://schemas.openxmlformats.org/markup-compatibility/2006">
          <mc:Choice Requires="x14">
            <control shapeId="1287" r:id="rId171" name="Check Box 263">
              <controlPr defaultSize="0" autoFill="0" autoLine="0" autoPict="0">
                <anchor moveWithCells="1">
                  <from>
                    <xdr:col>6</xdr:col>
                    <xdr:colOff>1057275</xdr:colOff>
                    <xdr:row>57</xdr:row>
                    <xdr:rowOff>952500</xdr:rowOff>
                  </from>
                  <to>
                    <xdr:col>6</xdr:col>
                    <xdr:colOff>1400175</xdr:colOff>
                    <xdr:row>59</xdr:row>
                    <xdr:rowOff>28575</xdr:rowOff>
                  </to>
                </anchor>
              </controlPr>
            </control>
          </mc:Choice>
        </mc:AlternateContent>
        <mc:AlternateContent xmlns:mc="http://schemas.openxmlformats.org/markup-compatibility/2006">
          <mc:Choice Requires="x14">
            <control shapeId="1288" r:id="rId172" name="Check Box 264">
              <controlPr defaultSize="0" autoFill="0" autoLine="0" autoPict="0">
                <anchor moveWithCells="1">
                  <from>
                    <xdr:col>6</xdr:col>
                    <xdr:colOff>1019175</xdr:colOff>
                    <xdr:row>39</xdr:row>
                    <xdr:rowOff>762000</xdr:rowOff>
                  </from>
                  <to>
                    <xdr:col>6</xdr:col>
                    <xdr:colOff>1362075</xdr:colOff>
                    <xdr:row>41</xdr:row>
                    <xdr:rowOff>28575</xdr:rowOff>
                  </to>
                </anchor>
              </controlPr>
            </control>
          </mc:Choice>
        </mc:AlternateContent>
        <mc:AlternateContent xmlns:mc="http://schemas.openxmlformats.org/markup-compatibility/2006">
          <mc:Choice Requires="x14">
            <control shapeId="1289" r:id="rId173" name="Check Box 265">
              <controlPr defaultSize="0" autoFill="0" autoLine="0" autoPict="0">
                <anchor moveWithCells="1">
                  <from>
                    <xdr:col>7</xdr:col>
                    <xdr:colOff>1019175</xdr:colOff>
                    <xdr:row>39</xdr:row>
                    <xdr:rowOff>762000</xdr:rowOff>
                  </from>
                  <to>
                    <xdr:col>7</xdr:col>
                    <xdr:colOff>1362075</xdr:colOff>
                    <xdr:row>41</xdr:row>
                    <xdr:rowOff>28575</xdr:rowOff>
                  </to>
                </anchor>
              </controlPr>
            </control>
          </mc:Choice>
        </mc:AlternateContent>
        <mc:AlternateContent xmlns:mc="http://schemas.openxmlformats.org/markup-compatibility/2006">
          <mc:Choice Requires="x14">
            <control shapeId="1290" r:id="rId174" name="Check Box 266">
              <controlPr defaultSize="0" autoFill="0" autoLine="0" autoPict="0">
                <anchor moveWithCells="1">
                  <from>
                    <xdr:col>8</xdr:col>
                    <xdr:colOff>1019175</xdr:colOff>
                    <xdr:row>39</xdr:row>
                    <xdr:rowOff>762000</xdr:rowOff>
                  </from>
                  <to>
                    <xdr:col>8</xdr:col>
                    <xdr:colOff>1362075</xdr:colOff>
                    <xdr:row>41</xdr:row>
                    <xdr:rowOff>28575</xdr:rowOff>
                  </to>
                </anchor>
              </controlPr>
            </control>
          </mc:Choice>
        </mc:AlternateContent>
        <mc:AlternateContent xmlns:mc="http://schemas.openxmlformats.org/markup-compatibility/2006">
          <mc:Choice Requires="x14">
            <control shapeId="1291" r:id="rId175" name="Check Box 267">
              <controlPr defaultSize="0" autoFill="0" autoLine="0" autoPict="0">
                <anchor moveWithCells="1">
                  <from>
                    <xdr:col>6</xdr:col>
                    <xdr:colOff>1019175</xdr:colOff>
                    <xdr:row>34</xdr:row>
                    <xdr:rowOff>381000</xdr:rowOff>
                  </from>
                  <to>
                    <xdr:col>6</xdr:col>
                    <xdr:colOff>1362075</xdr:colOff>
                    <xdr:row>36</xdr:row>
                    <xdr:rowOff>28575</xdr:rowOff>
                  </to>
                </anchor>
              </controlPr>
            </control>
          </mc:Choice>
        </mc:AlternateContent>
        <mc:AlternateContent xmlns:mc="http://schemas.openxmlformats.org/markup-compatibility/2006">
          <mc:Choice Requires="x14">
            <control shapeId="1292" r:id="rId176" name="Check Box 268">
              <controlPr defaultSize="0" autoFill="0" autoLine="0" autoPict="0">
                <anchor moveWithCells="1">
                  <from>
                    <xdr:col>7</xdr:col>
                    <xdr:colOff>1019175</xdr:colOff>
                    <xdr:row>34</xdr:row>
                    <xdr:rowOff>381000</xdr:rowOff>
                  </from>
                  <to>
                    <xdr:col>7</xdr:col>
                    <xdr:colOff>1362075</xdr:colOff>
                    <xdr:row>36</xdr:row>
                    <xdr:rowOff>28575</xdr:rowOff>
                  </to>
                </anchor>
              </controlPr>
            </control>
          </mc:Choice>
        </mc:AlternateContent>
        <mc:AlternateContent xmlns:mc="http://schemas.openxmlformats.org/markup-compatibility/2006">
          <mc:Choice Requires="x14">
            <control shapeId="1293" r:id="rId177" name="Check Box 269">
              <controlPr defaultSize="0" autoFill="0" autoLine="0" autoPict="0">
                <anchor moveWithCells="1">
                  <from>
                    <xdr:col>8</xdr:col>
                    <xdr:colOff>1019175</xdr:colOff>
                    <xdr:row>34</xdr:row>
                    <xdr:rowOff>381000</xdr:rowOff>
                  </from>
                  <to>
                    <xdr:col>8</xdr:col>
                    <xdr:colOff>1362075</xdr:colOff>
                    <xdr:row>36</xdr:row>
                    <xdr:rowOff>28575</xdr:rowOff>
                  </to>
                </anchor>
              </controlPr>
            </control>
          </mc:Choice>
        </mc:AlternateContent>
        <mc:AlternateContent xmlns:mc="http://schemas.openxmlformats.org/markup-compatibility/2006">
          <mc:Choice Requires="x14">
            <control shapeId="1294" r:id="rId178" name="Check Box 270">
              <controlPr defaultSize="0" autoFill="0" autoLine="0" autoPict="0">
                <anchor moveWithCells="1">
                  <from>
                    <xdr:col>4</xdr:col>
                    <xdr:colOff>1019175</xdr:colOff>
                    <xdr:row>28</xdr:row>
                    <xdr:rowOff>762000</xdr:rowOff>
                  </from>
                  <to>
                    <xdr:col>4</xdr:col>
                    <xdr:colOff>1362075</xdr:colOff>
                    <xdr:row>30</xdr:row>
                    <xdr:rowOff>28575</xdr:rowOff>
                  </to>
                </anchor>
              </controlPr>
            </control>
          </mc:Choice>
        </mc:AlternateContent>
        <mc:AlternateContent xmlns:mc="http://schemas.openxmlformats.org/markup-compatibility/2006">
          <mc:Choice Requires="x14">
            <control shapeId="1295" r:id="rId179" name="Check Box 271">
              <controlPr defaultSize="0" autoFill="0" autoLine="0" autoPict="0">
                <anchor moveWithCells="1">
                  <from>
                    <xdr:col>5</xdr:col>
                    <xdr:colOff>1019175</xdr:colOff>
                    <xdr:row>28</xdr:row>
                    <xdr:rowOff>762000</xdr:rowOff>
                  </from>
                  <to>
                    <xdr:col>5</xdr:col>
                    <xdr:colOff>1362075</xdr:colOff>
                    <xdr:row>30</xdr:row>
                    <xdr:rowOff>28575</xdr:rowOff>
                  </to>
                </anchor>
              </controlPr>
            </control>
          </mc:Choice>
        </mc:AlternateContent>
        <mc:AlternateContent xmlns:mc="http://schemas.openxmlformats.org/markup-compatibility/2006">
          <mc:Choice Requires="x14">
            <control shapeId="1296" r:id="rId180" name="Check Box 272">
              <controlPr defaultSize="0" autoFill="0" autoLine="0" autoPict="0">
                <anchor moveWithCells="1">
                  <from>
                    <xdr:col>6</xdr:col>
                    <xdr:colOff>1019175</xdr:colOff>
                    <xdr:row>28</xdr:row>
                    <xdr:rowOff>762000</xdr:rowOff>
                  </from>
                  <to>
                    <xdr:col>6</xdr:col>
                    <xdr:colOff>1362075</xdr:colOff>
                    <xdr:row>30</xdr:row>
                    <xdr:rowOff>28575</xdr:rowOff>
                  </to>
                </anchor>
              </controlPr>
            </control>
          </mc:Choice>
        </mc:AlternateContent>
        <mc:AlternateContent xmlns:mc="http://schemas.openxmlformats.org/markup-compatibility/2006">
          <mc:Choice Requires="x14">
            <control shapeId="1297" r:id="rId181" name="Check Box 273">
              <controlPr defaultSize="0" autoFill="0" autoLine="0" autoPict="0">
                <anchor moveWithCells="1">
                  <from>
                    <xdr:col>6</xdr:col>
                    <xdr:colOff>1152525</xdr:colOff>
                    <xdr:row>21</xdr:row>
                    <xdr:rowOff>952500</xdr:rowOff>
                  </from>
                  <to>
                    <xdr:col>6</xdr:col>
                    <xdr:colOff>1485900</xdr:colOff>
                    <xdr:row>23</xdr:row>
                    <xdr:rowOff>28575</xdr:rowOff>
                  </to>
                </anchor>
              </controlPr>
            </control>
          </mc:Choice>
        </mc:AlternateContent>
        <mc:AlternateContent xmlns:mc="http://schemas.openxmlformats.org/markup-compatibility/2006">
          <mc:Choice Requires="x14">
            <control shapeId="1298" r:id="rId182" name="Check Box 274">
              <controlPr defaultSize="0" autoFill="0" autoLine="0" autoPict="0">
                <anchor moveWithCells="1">
                  <from>
                    <xdr:col>7</xdr:col>
                    <xdr:colOff>1152525</xdr:colOff>
                    <xdr:row>21</xdr:row>
                    <xdr:rowOff>952500</xdr:rowOff>
                  </from>
                  <to>
                    <xdr:col>7</xdr:col>
                    <xdr:colOff>1485900</xdr:colOff>
                    <xdr:row>23</xdr:row>
                    <xdr:rowOff>28575</xdr:rowOff>
                  </to>
                </anchor>
              </controlPr>
            </control>
          </mc:Choice>
        </mc:AlternateContent>
        <mc:AlternateContent xmlns:mc="http://schemas.openxmlformats.org/markup-compatibility/2006">
          <mc:Choice Requires="x14">
            <control shapeId="1299" r:id="rId183" name="Check Box 275">
              <controlPr defaultSize="0" autoFill="0" autoLine="0" autoPict="0">
                <anchor moveWithCells="1">
                  <from>
                    <xdr:col>8</xdr:col>
                    <xdr:colOff>1152525</xdr:colOff>
                    <xdr:row>21</xdr:row>
                    <xdr:rowOff>952500</xdr:rowOff>
                  </from>
                  <to>
                    <xdr:col>8</xdr:col>
                    <xdr:colOff>1485900</xdr:colOff>
                    <xdr:row>23</xdr:row>
                    <xdr:rowOff>28575</xdr:rowOff>
                  </to>
                </anchor>
              </controlPr>
            </control>
          </mc:Choice>
        </mc:AlternateContent>
        <mc:AlternateContent xmlns:mc="http://schemas.openxmlformats.org/markup-compatibility/2006">
          <mc:Choice Requires="x14">
            <control shapeId="1300" r:id="rId184" name="Check Box 276">
              <controlPr defaultSize="0" autoFill="0" autoLine="0" autoPict="0">
                <anchor moveWithCells="1">
                  <from>
                    <xdr:col>9</xdr:col>
                    <xdr:colOff>1152525</xdr:colOff>
                    <xdr:row>21</xdr:row>
                    <xdr:rowOff>952500</xdr:rowOff>
                  </from>
                  <to>
                    <xdr:col>10</xdr:col>
                    <xdr:colOff>0</xdr:colOff>
                    <xdr:row>23</xdr:row>
                    <xdr:rowOff>28575</xdr:rowOff>
                  </to>
                </anchor>
              </controlPr>
            </control>
          </mc:Choice>
        </mc:AlternateContent>
        <mc:AlternateContent xmlns:mc="http://schemas.openxmlformats.org/markup-compatibility/2006">
          <mc:Choice Requires="x14">
            <control shapeId="1301" r:id="rId185" name="Check Box 277">
              <controlPr defaultSize="0" autoFill="0" autoLine="0" autoPict="0">
                <anchor moveWithCells="1">
                  <from>
                    <xdr:col>6</xdr:col>
                    <xdr:colOff>1152525</xdr:colOff>
                    <xdr:row>23</xdr:row>
                    <xdr:rowOff>762000</xdr:rowOff>
                  </from>
                  <to>
                    <xdr:col>6</xdr:col>
                    <xdr:colOff>1485900</xdr:colOff>
                    <xdr:row>25</xdr:row>
                    <xdr:rowOff>28575</xdr:rowOff>
                  </to>
                </anchor>
              </controlPr>
            </control>
          </mc:Choice>
        </mc:AlternateContent>
        <mc:AlternateContent xmlns:mc="http://schemas.openxmlformats.org/markup-compatibility/2006">
          <mc:Choice Requires="x14">
            <control shapeId="1302" r:id="rId186" name="Check Box 278">
              <controlPr defaultSize="0" autoFill="0" autoLine="0" autoPict="0">
                <anchor moveWithCells="1">
                  <from>
                    <xdr:col>7</xdr:col>
                    <xdr:colOff>1152525</xdr:colOff>
                    <xdr:row>23</xdr:row>
                    <xdr:rowOff>762000</xdr:rowOff>
                  </from>
                  <to>
                    <xdr:col>7</xdr:col>
                    <xdr:colOff>1485900</xdr:colOff>
                    <xdr:row>25</xdr:row>
                    <xdr:rowOff>28575</xdr:rowOff>
                  </to>
                </anchor>
              </controlPr>
            </control>
          </mc:Choice>
        </mc:AlternateContent>
        <mc:AlternateContent xmlns:mc="http://schemas.openxmlformats.org/markup-compatibility/2006">
          <mc:Choice Requires="x14">
            <control shapeId="1303" r:id="rId187" name="Check Box 279">
              <controlPr defaultSize="0" autoFill="0" autoLine="0" autoPict="0">
                <anchor moveWithCells="1">
                  <from>
                    <xdr:col>8</xdr:col>
                    <xdr:colOff>1152525</xdr:colOff>
                    <xdr:row>23</xdr:row>
                    <xdr:rowOff>762000</xdr:rowOff>
                  </from>
                  <to>
                    <xdr:col>8</xdr:col>
                    <xdr:colOff>1485900</xdr:colOff>
                    <xdr:row>25</xdr:row>
                    <xdr:rowOff>28575</xdr:rowOff>
                  </to>
                </anchor>
              </controlPr>
            </control>
          </mc:Choice>
        </mc:AlternateContent>
        <mc:AlternateContent xmlns:mc="http://schemas.openxmlformats.org/markup-compatibility/2006">
          <mc:Choice Requires="x14">
            <control shapeId="1304" r:id="rId188" name="Check Box 280">
              <controlPr defaultSize="0" autoFill="0" autoLine="0" autoPict="0">
                <anchor moveWithCells="1">
                  <from>
                    <xdr:col>9</xdr:col>
                    <xdr:colOff>1152525</xdr:colOff>
                    <xdr:row>23</xdr:row>
                    <xdr:rowOff>762000</xdr:rowOff>
                  </from>
                  <to>
                    <xdr:col>10</xdr:col>
                    <xdr:colOff>0</xdr:colOff>
                    <xdr:row>25</xdr:row>
                    <xdr:rowOff>28575</xdr:rowOff>
                  </to>
                </anchor>
              </controlPr>
            </control>
          </mc:Choice>
        </mc:AlternateContent>
        <mc:AlternateContent xmlns:mc="http://schemas.openxmlformats.org/markup-compatibility/2006">
          <mc:Choice Requires="x14">
            <control shapeId="1305" r:id="rId189" name="Check Box 281">
              <controlPr defaultSize="0" autoFill="0" autoLine="0" autoPict="0">
                <anchor moveWithCells="1">
                  <from>
                    <xdr:col>6</xdr:col>
                    <xdr:colOff>1152525</xdr:colOff>
                    <xdr:row>17</xdr:row>
                    <xdr:rowOff>571500</xdr:rowOff>
                  </from>
                  <to>
                    <xdr:col>6</xdr:col>
                    <xdr:colOff>1485900</xdr:colOff>
                    <xdr:row>19</xdr:row>
                    <xdr:rowOff>28575</xdr:rowOff>
                  </to>
                </anchor>
              </controlPr>
            </control>
          </mc:Choice>
        </mc:AlternateContent>
        <mc:AlternateContent xmlns:mc="http://schemas.openxmlformats.org/markup-compatibility/2006">
          <mc:Choice Requires="x14">
            <control shapeId="1306" r:id="rId190" name="Check Box 282">
              <controlPr defaultSize="0" autoFill="0" autoLine="0" autoPict="0">
                <anchor moveWithCells="1">
                  <from>
                    <xdr:col>7</xdr:col>
                    <xdr:colOff>1152525</xdr:colOff>
                    <xdr:row>17</xdr:row>
                    <xdr:rowOff>571500</xdr:rowOff>
                  </from>
                  <to>
                    <xdr:col>7</xdr:col>
                    <xdr:colOff>1485900</xdr:colOff>
                    <xdr:row>19</xdr:row>
                    <xdr:rowOff>28575</xdr:rowOff>
                  </to>
                </anchor>
              </controlPr>
            </control>
          </mc:Choice>
        </mc:AlternateContent>
        <mc:AlternateContent xmlns:mc="http://schemas.openxmlformats.org/markup-compatibility/2006">
          <mc:Choice Requires="x14">
            <control shapeId="1320" r:id="rId191" name="Check Box 296">
              <controlPr defaultSize="0" autoFill="0" autoLine="0" autoPict="0">
                <anchor moveWithCells="1">
                  <from>
                    <xdr:col>7</xdr:col>
                    <xdr:colOff>523875</xdr:colOff>
                    <xdr:row>97</xdr:row>
                    <xdr:rowOff>1295400</xdr:rowOff>
                  </from>
                  <to>
                    <xdr:col>7</xdr:col>
                    <xdr:colOff>866775</xdr:colOff>
                    <xdr:row>99</xdr:row>
                    <xdr:rowOff>0</xdr:rowOff>
                  </to>
                </anchor>
              </controlPr>
            </control>
          </mc:Choice>
        </mc:AlternateContent>
        <mc:AlternateContent xmlns:mc="http://schemas.openxmlformats.org/markup-compatibility/2006">
          <mc:Choice Requires="x14">
            <control shapeId="1326" r:id="rId192" name="Check Box 302">
              <controlPr defaultSize="0" autoFill="0" autoLine="0" autoPict="0">
                <anchor moveWithCells="1">
                  <from>
                    <xdr:col>5</xdr:col>
                    <xdr:colOff>847725</xdr:colOff>
                    <xdr:row>136</xdr:row>
                    <xdr:rowOff>942975</xdr:rowOff>
                  </from>
                  <to>
                    <xdr:col>5</xdr:col>
                    <xdr:colOff>1181100</xdr:colOff>
                    <xdr:row>138</xdr:row>
                    <xdr:rowOff>28575</xdr:rowOff>
                  </to>
                </anchor>
              </controlPr>
            </control>
          </mc:Choice>
        </mc:AlternateContent>
        <mc:AlternateContent xmlns:mc="http://schemas.openxmlformats.org/markup-compatibility/2006">
          <mc:Choice Requires="x14">
            <control shapeId="1327" r:id="rId193" name="Check Box 303">
              <controlPr defaultSize="0" autoFill="0" autoLine="0" autoPict="0">
                <anchor moveWithCells="1">
                  <from>
                    <xdr:col>7</xdr:col>
                    <xdr:colOff>847725</xdr:colOff>
                    <xdr:row>136</xdr:row>
                    <xdr:rowOff>942975</xdr:rowOff>
                  </from>
                  <to>
                    <xdr:col>7</xdr:col>
                    <xdr:colOff>1181100</xdr:colOff>
                    <xdr:row>138</xdr:row>
                    <xdr:rowOff>28575</xdr:rowOff>
                  </to>
                </anchor>
              </controlPr>
            </control>
          </mc:Choice>
        </mc:AlternateContent>
        <mc:AlternateContent xmlns:mc="http://schemas.openxmlformats.org/markup-compatibility/2006">
          <mc:Choice Requires="x14">
            <control shapeId="1328" r:id="rId194" name="Check Box 304">
              <controlPr defaultSize="0" autoFill="0" autoLine="0" autoPict="0">
                <anchor moveWithCells="1">
                  <from>
                    <xdr:col>3</xdr:col>
                    <xdr:colOff>847725</xdr:colOff>
                    <xdr:row>136</xdr:row>
                    <xdr:rowOff>942975</xdr:rowOff>
                  </from>
                  <to>
                    <xdr:col>3</xdr:col>
                    <xdr:colOff>1181100</xdr:colOff>
                    <xdr:row>138</xdr:row>
                    <xdr:rowOff>28575</xdr:rowOff>
                  </to>
                </anchor>
              </controlPr>
            </control>
          </mc:Choice>
        </mc:AlternateContent>
        <mc:AlternateContent xmlns:mc="http://schemas.openxmlformats.org/markup-compatibility/2006">
          <mc:Choice Requires="x14">
            <control shapeId="1329" r:id="rId195" name="Check Box 305">
              <controlPr defaultSize="0" autoFill="0" autoLine="0" autoPict="0">
                <anchor moveWithCells="1">
                  <from>
                    <xdr:col>4</xdr:col>
                    <xdr:colOff>847725</xdr:colOff>
                    <xdr:row>136</xdr:row>
                    <xdr:rowOff>942975</xdr:rowOff>
                  </from>
                  <to>
                    <xdr:col>4</xdr:col>
                    <xdr:colOff>1181100</xdr:colOff>
                    <xdr:row>138</xdr:row>
                    <xdr:rowOff>28575</xdr:rowOff>
                  </to>
                </anchor>
              </controlPr>
            </control>
          </mc:Choice>
        </mc:AlternateContent>
        <mc:AlternateContent xmlns:mc="http://schemas.openxmlformats.org/markup-compatibility/2006">
          <mc:Choice Requires="x14">
            <control shapeId="1330" r:id="rId196" name="Check Box 306">
              <controlPr defaultSize="0" autoFill="0" autoLine="0" autoPict="0">
                <anchor moveWithCells="1">
                  <from>
                    <xdr:col>6</xdr:col>
                    <xdr:colOff>847725</xdr:colOff>
                    <xdr:row>136</xdr:row>
                    <xdr:rowOff>942975</xdr:rowOff>
                  </from>
                  <to>
                    <xdr:col>6</xdr:col>
                    <xdr:colOff>1181100</xdr:colOff>
                    <xdr:row>138</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Verificadores EbA</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jbuenfil</dc:creator>
  <cp:keywords/>
  <dc:description/>
  <cp:lastModifiedBy>Yuri Astrid Palacios Rusinque</cp:lastModifiedBy>
  <cp:revision/>
  <dcterms:created xsi:type="dcterms:W3CDTF">2015-06-30T15:41:15Z</dcterms:created>
  <dcterms:modified xsi:type="dcterms:W3CDTF">2021-03-30T01:51:22Z</dcterms:modified>
  <cp:category/>
  <cp:contentStatus/>
</cp:coreProperties>
</file>